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2" activeTab="5"/>
  </bookViews>
  <sheets>
    <sheet name="стр.1" sheetId="1" r:id="rId1"/>
    <sheet name="стр.2_3" sheetId="2" r:id="rId2"/>
    <sheet name="стр.4_5" sheetId="3" r:id="rId3"/>
    <sheet name="стр.4_5 от февраля" sheetId="4" r:id="rId4"/>
    <sheet name="стр.4_5 от 02 июня" sheetId="5" r:id="rId5"/>
    <sheet name="стр.4_5 от 19 сент" sheetId="6" r:id="rId6"/>
  </sheets>
  <definedNames>
    <definedName name="_xlnm.Print_Titles" localSheetId="1">'стр.2_3'!$4:$4</definedName>
    <definedName name="_xlnm.Print_Titles" localSheetId="2">'стр.4_5'!$4:$5</definedName>
    <definedName name="_xlnm.Print_Titles" localSheetId="4">'стр.4_5 от 02 июня'!$4:$5</definedName>
    <definedName name="_xlnm.Print_Titles" localSheetId="5">'стр.4_5 от 19 сент'!$4:$5</definedName>
    <definedName name="_xlnm.Print_Titles" localSheetId="3">'стр.4_5 от февраля'!$4:$5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'стр.4_5'!$A$1:$DD$70</definedName>
    <definedName name="_xlnm.Print_Area" localSheetId="4">'стр.4_5 от 02 июня'!$A$1:$DD$70</definedName>
    <definedName name="_xlnm.Print_Area" localSheetId="5">'стр.4_5 от 19 сент'!$A$1:$DD$70</definedName>
    <definedName name="_xlnm.Print_Area" localSheetId="3">'стр.4_5 от февраля'!$A$1:$DD$70</definedName>
  </definedNames>
  <calcPr fullCalcOnLoad="1"/>
</workbook>
</file>

<file path=xl/sharedStrings.xml><?xml version="1.0" encoding="utf-8"?>
<sst xmlns="http://schemas.openxmlformats.org/spreadsheetml/2006/main" count="497" uniqueCount="171">
  <si>
    <r>
      <rPr>
        <sz val="10"/>
        <rFont val="Times New Roman"/>
        <family val="1"/>
      </rPr>
      <t>Основные виды деятельности Школы:
1) реализация основных общеобразовательных программ начального общего, основного общего, среднего (полного) общего образования;
2) реализация образовательных программ для обучающихся с ограниченными возможностями здоровья - с задержкой психического развития, для умственно отсталых детей, для глубоко умственно отсталых детей, для детей, имеющих сложные дефекты, разрабатываемые на базе основных общеобразовательных программ с учетом особенностей психофизического развития и возможностей обучающихся;
3) реализация образовательных программ дополнительного образования по направленностям: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культурологическая, естественнонаучная.
4) организация питания  обучающихся Школы;
5) обеспечение  физического и эмоционального благополучия  обучающихся;
6) выявление и развитие способностей детей, их интересов и наклонностей;
7) организация медицинского обслуживания обучающихся;
8) организация подвоза обучающихся, проживающих на отдалённых территориях, на специально оборудованном для перевозки детей школьном автобусе в порядке, установленном законодательством. 
2.4. Виды деятельности Школы, не являющиеся основными:
1) деятельность по содержанию и эксплуатации имущественного комплекса Школы, в том числе объектов движимого и недвижимого имущества, закрепленных за Школой в установленном порядке;
2) оказание дополнительных образовательных услуг.</t>
    </r>
    <r>
      <rPr>
        <sz val="11"/>
        <rFont val="Times New Roman"/>
        <family val="1"/>
      </rPr>
      <t xml:space="preserve">
</t>
    </r>
  </si>
  <si>
    <t>Пожертвования от юридических и физических лиц</t>
  </si>
  <si>
    <t>Ю.С. Берсенева</t>
  </si>
  <si>
    <t>Начальник  Управления образования</t>
  </si>
  <si>
    <t>(34373)93233</t>
  </si>
  <si>
    <t>14</t>
  </si>
  <si>
    <t>Костицын А.С.</t>
  </si>
  <si>
    <t>09</t>
  </si>
  <si>
    <t>января</t>
  </si>
  <si>
    <t xml:space="preserve">Школа самостоятельно осуществляет образовательный процесс, включая урочную, внеурочную, внеклассную и внешкольную деятельность, систему воспитательной, социально-психологической работы и дополнительного образования, его оснащенность и безопасность, материально-техническое социально-психологическое, учебно-воспитательное, библиотечное, информационное, телекоммуникационное и иное обеспечение, подбор и расстановку кадров, финансовую, административную, хозяйственную, научно-методическую и иную деятельность, предусмотренную действующим законодательством. Предметом деятельности Школы является удовлетворение потребностей граждан в бесплатном  получении начального общего, основного общего и среднего (полного) общего образования в соответствии с федеральными государственными образовательными стандартами:1) всестороннее развитие личности ребенка, его  творческого потенциала;
2) создание условий для удовлетворения потребностей обучающихся в самообразовании и получении  дополнительного образования;
3) создание максимально благоприятных условий для умственного, нравственного, физического, эстетического, эмоционального развития личности, всемерного раскрытия ее способностей;
4) охрана здоровья обучающихся, воспитание ценностного отношения к здоровому образу жизни, развитие детского и юношеского спорта;
5) создание благоприятных условий, способствующих формированию  здорового образа жизни, умственному, эмоциональному и физическому развитию личности;
6) обеспечение социальной защиты, медико-социальной и психолого-педагогической реабилитации, социальной адаптации и интеграции в общество обучающихся с ограниченными возможностями здоровья;
7) обучение и воспитание в интересах личности, общества и государства;
8) обеспечение охраны и укрепления здоровья обучающихся, охрана их прав и интересов;
9) осуществление образовательного процесса в соответствии с уровнями  образовательных программ. 
1) всестороннее развитие личности ребенка, его  творческого потенциала;
2) создание условий для удовлетворения потребностей обучающихся в самообразовании и получении  дополнительного образования;
3) создание максимально благоприятных условий для умственного, нравственного, физического, эстетического, эмоционального развития личности, всемерного раскрытия ее способностей;
4) охрана здоровья обучающихся, воспитание ценностного отношения к здоровому образу жизни, развитие детского и юношеского спорта;
5) создание благоприятных условий, способствующих формированию  здорового образа жизни, умственному, эмоциональному и физическому развитию личности;
6) обеспечение социальной защиты, медико-социальной и психолого-педагогической реабилитации, социальной адаптации и интеграции в общество обучающихся с ограниченными возможностями здоровья;
7) обучение и воспитание в интересах личности, общества и государства;
8) обеспечение охраны и укрепления здоровья обучающихся, охрана их прав и интересов;
9) осуществление образовательного процесса в соответствии с уровнями  образовательных программ. 
</t>
  </si>
  <si>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</si>
  <si>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</si>
  <si>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</si>
  <si>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</si>
  <si>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</si>
  <si>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</si>
  <si>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</si>
  <si>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</si>
  <si>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</si>
  <si>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</si>
  <si>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</si>
  <si>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</si>
  <si>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</si>
  <si>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</si>
  <si>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</si>
  <si>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</si>
  <si>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</si>
  <si>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</si>
  <si>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</si>
  <si>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</si>
  <si>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</si>
  <si>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</si>
  <si>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</si>
  <si>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</si>
  <si>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</si>
  <si>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</si>
  <si>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</si>
  <si>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</si>
  <si>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</si>
  <si>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</si>
  <si>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</si>
  <si>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</si>
  <si>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</si>
  <si>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</si>
  <si>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</si>
  <si>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</si>
  <si>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</si>
  <si>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</si>
  <si>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</si>
  <si>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</si>
  <si>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</si>
  <si>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</si>
  <si>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</si>
  <si>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</si>
  <si>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</si>
  <si>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</si>
  <si>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</si>
  <si>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</si>
  <si>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</si>
  <si>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</si>
  <si>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</si>
  <si>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</si>
  <si>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</si>
  <si>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</si>
  <si>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</si>
  <si>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</si>
  <si>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</si>
  <si>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</si>
  <si>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</si>
  <si>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</si>
  <si>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</si>
  <si>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</si>
  <si>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</si>
  <si>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</si>
  <si>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</si>
  <si>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</si>
  <si>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</si>
  <si>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</si>
  <si>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</si>
  <si>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</si>
  <si>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</si>
  <si>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</si>
  <si>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</si>
  <si>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</si>
  <si>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</si>
  <si>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</si>
  <si>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</si>
  <si>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</si>
  <si>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</si>
  <si>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</si>
  <si>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</si>
  <si>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</si>
  <si>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</si>
  <si>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</si>
  <si>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</si>
  <si>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</si>
  <si>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</si>
  <si>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</si>
  <si>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</si>
  <si>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</si>
  <si>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</si>
  <si>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</si>
  <si>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</si>
  <si>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</si>
  <si>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</si>
  <si>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</si>
  <si>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</si>
  <si>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</si>
  <si>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</si>
  <si>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</si>
  <si>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</si>
  <si>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</si>
  <si>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</si>
  <si>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</si>
  <si>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</si>
  <si>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</si>
  <si>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</si>
  <si>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</si>
  <si>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</si>
  <si>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</si>
  <si>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</si>
  <si>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</si>
  <si>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</si>
  <si>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</si>
  <si>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</si>
  <si>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</si>
  <si>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</si>
  <si>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</si>
  <si>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</si>
  <si>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</si>
  <si>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</si>
  <si>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</si>
  <si>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</si>
  <si>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операции
по счетам, открытым
в кредитных организациях
в иностран-ной валюте</t>
  </si>
  <si>
    <t>Наименование муниципального</t>
  </si>
  <si>
    <t>учреждения</t>
  </si>
  <si>
    <t>муниципального</t>
  </si>
  <si>
    <t>I. Сведения о деятельности муниципального учреждения</t>
  </si>
  <si>
    <t>1.1. Цели деятельности муниципальногоучреждения (подразделения):</t>
  </si>
  <si>
    <t>1.2. Виды деятельности муниципального учреждения (подразделения):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</si>
  <si>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</si>
  <si>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</si>
  <si>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</si>
  <si>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</si>
  <si>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</si>
  <si>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</si>
  <si>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</si>
  <si>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</si>
  <si>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</si>
  <si>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операции
по лицевым счетам, открытым
в Финансовом управлении</t>
  </si>
  <si>
    <t>Субсидии на выполнение муниципального задания</t>
  </si>
  <si>
    <t>Руководитель муниципального</t>
  </si>
  <si>
    <t>Главный бухгалтер муниципального</t>
  </si>
  <si>
    <t xml:space="preserve"> учреждения (подразделения)</t>
  </si>
  <si>
    <t>Муниципальное бюджетное общеобразовательное учреждение "Средняя общеобразовательная школа № 3"</t>
  </si>
  <si>
    <t>97377177</t>
  </si>
  <si>
    <t>6633011970/663301001</t>
  </si>
  <si>
    <t>Россия, 624825, Свердловская область, Сухоложский район, посёлок Алтынай, ул. Ленина, д. 96</t>
  </si>
  <si>
    <t>Сысолятина М.А.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</si>
  <si>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</si>
  <si>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Организация отдыха и оздоровления детей в лагере дневного пребывания. (Родительская плата по Постановлению Правительства С/о от 07 марта 2012г. № 220-ПП " О мерах по обеспечению отдыха, оздоровления и занятости детей и подростков в свердловской области в 2012году." Постановление главы городского округа Сухой Лог от 11 апреля 2012г. № 638-ПГ</t>
  </si>
  <si>
    <t>Родительская плата за пребывание детей в летнем оздоровительном лагере.</t>
  </si>
  <si>
    <t>План финансово-хозяйственной деятельности</t>
  </si>
  <si>
    <t xml:space="preserve"> Управление образования Администрации городского округа Сухой Лог</t>
  </si>
  <si>
    <t>02</t>
  </si>
  <si>
    <t>июня</t>
  </si>
  <si>
    <t>19</t>
  </si>
  <si>
    <t>сентября</t>
  </si>
  <si>
    <t>19.09.2014</t>
  </si>
  <si>
    <t>И.о. руководителя муниципального</t>
  </si>
  <si>
    <t>Шевченко М.В.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</si>
</sst>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46"/>
  <sheetViews>
    <sheetView view="pageBreakPreview" zoomScaleSheetLayoutView="100" zoomScalePageLayoutView="0" workbookViewId="0" topLeftCell="A25">
      <selection activeCell="AS23" sqref="AS23"/>
    </sheetView>
  </sheetViews>
  <sheetFormatPr defaultColWidth="0.875" defaultRowHeight="12.75"/>
  <cols>
    <col min="1" max="16384" width="0.875" style="1" customWidth="1"/>
  </cols>
  <sheetData>
    <row r="1" s="2" customFormat="1" ht="11.25" customHeight="1"/>
    <row r="2" s="2" customFormat="1" ht="11.25" customHeight="1">
      <c r="BM2" s="10"/>
    </row>
    <row r="3" s="2" customFormat="1" ht="11.25" customHeight="1"/>
    <row r="4" s="2" customFormat="1" ht="11.25" customHeight="1">
      <c r="BM4" s="10"/>
    </row>
    <row r="5" s="2" customFormat="1" ht="11.25" customHeight="1">
      <c r="BM5" s="10"/>
    </row>
    <row r="6" s="2" customFormat="1" ht="11.25" customHeight="1">
      <c r="BM6" s="10"/>
    </row>
    <row r="7" s="2" customFormat="1" ht="11.25" customHeight="1">
      <c r="BM7" s="10"/>
    </row>
    <row r="8" s="2" customFormat="1" ht="11.25" customHeight="1">
      <c r="BM8" s="10"/>
    </row>
    <row r="9" ht="9.75" customHeight="1">
      <c r="N9" s="2"/>
    </row>
    <row r="10" spans="57:108" ht="15">
      <c r="BE10" s="66" t="s">
        <v>24</v>
      </c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</row>
    <row r="11" spans="57:108" ht="15">
      <c r="BE11" s="67" t="s">
        <v>3</v>
      </c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</row>
    <row r="12" spans="57:108" s="2" customFormat="1" ht="12">
      <c r="BE12" s="69" t="s">
        <v>41</v>
      </c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</row>
    <row r="13" spans="57:108" ht="15"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CA13" s="67" t="s">
        <v>2</v>
      </c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</row>
    <row r="14" spans="57:108" s="2" customFormat="1" ht="12">
      <c r="BE14" s="68" t="s">
        <v>22</v>
      </c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CA14" s="68" t="s">
        <v>23</v>
      </c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</row>
    <row r="15" spans="65:99" ht="15">
      <c r="BM15" s="12" t="s">
        <v>12</v>
      </c>
      <c r="BN15" s="75" t="s">
        <v>166</v>
      </c>
      <c r="BO15" s="75"/>
      <c r="BP15" s="75"/>
      <c r="BQ15" s="75"/>
      <c r="BR15" s="1" t="s">
        <v>12</v>
      </c>
      <c r="BU15" s="75" t="s">
        <v>167</v>
      </c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>
        <v>20</v>
      </c>
      <c r="CN15" s="76"/>
      <c r="CO15" s="76"/>
      <c r="CP15" s="76"/>
      <c r="CQ15" s="71" t="s">
        <v>5</v>
      </c>
      <c r="CR15" s="71"/>
      <c r="CS15" s="71"/>
      <c r="CT15" s="71"/>
      <c r="CU15" s="1" t="s">
        <v>13</v>
      </c>
    </row>
    <row r="16" ht="15">
      <c r="CY16" s="9"/>
    </row>
    <row r="17" spans="1:108" ht="16.5">
      <c r="A17" s="73" t="s">
        <v>162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</row>
    <row r="18" spans="36:58" s="13" customFormat="1" ht="16.5">
      <c r="AJ18" s="14"/>
      <c r="AM18" s="14"/>
      <c r="AV18" s="15"/>
      <c r="AW18" s="15"/>
      <c r="AX18" s="15"/>
      <c r="BA18" s="15" t="s">
        <v>60</v>
      </c>
      <c r="BB18" s="74" t="s">
        <v>5</v>
      </c>
      <c r="BC18" s="74"/>
      <c r="BD18" s="74"/>
      <c r="BE18" s="74"/>
      <c r="BF18" s="13" t="s">
        <v>14</v>
      </c>
    </row>
    <row r="19" ht="4.5" customHeight="1"/>
    <row r="20" spans="93:108" ht="17.25" customHeight="1">
      <c r="CO20" s="72" t="s">
        <v>25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</row>
    <row r="21" spans="91:108" ht="15" customHeight="1">
      <c r="CM21" s="12" t="s">
        <v>42</v>
      </c>
      <c r="CO21" s="52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36:108" ht="15" customHeight="1">
      <c r="AJ22" s="3"/>
      <c r="AK22" s="5" t="s">
        <v>12</v>
      </c>
      <c r="AL22" s="58" t="s">
        <v>166</v>
      </c>
      <c r="AM22" s="58"/>
      <c r="AN22" s="58"/>
      <c r="AO22" s="58"/>
      <c r="AP22" s="3"/>
      <c r="AQ22" s="3"/>
      <c r="AR22" s="3"/>
      <c r="AS22" s="58" t="s">
        <v>167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62">
        <v>20</v>
      </c>
      <c r="BL22" s="62"/>
      <c r="BM22" s="62"/>
      <c r="BN22" s="62"/>
      <c r="BO22" s="63" t="s">
        <v>5</v>
      </c>
      <c r="BP22" s="63"/>
      <c r="BQ22" s="63"/>
      <c r="BR22" s="63"/>
      <c r="BS22" s="3" t="s">
        <v>13</v>
      </c>
      <c r="BT22" s="3"/>
      <c r="BU22" s="3"/>
      <c r="BY22" s="19"/>
      <c r="CM22" s="12" t="s">
        <v>26</v>
      </c>
      <c r="CO22" s="52" t="s">
        <v>168</v>
      </c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4"/>
    </row>
    <row r="23" spans="77:108" ht="15" customHeight="1">
      <c r="BY23" s="19"/>
      <c r="BZ23" s="19"/>
      <c r="CM23" s="12"/>
      <c r="CO23" s="52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4"/>
    </row>
    <row r="24" spans="77:108" ht="15" customHeight="1">
      <c r="BY24" s="19"/>
      <c r="BZ24" s="19"/>
      <c r="CM24" s="12"/>
      <c r="CO24" s="52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ht="15" customHeight="1">
      <c r="A25" s="6" t="s">
        <v>134</v>
      </c>
      <c r="AI25" s="77" t="s">
        <v>154</v>
      </c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Y25" s="19"/>
      <c r="CM25" s="12" t="s">
        <v>27</v>
      </c>
      <c r="CO25" s="52" t="s">
        <v>155</v>
      </c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</row>
    <row r="26" spans="1:108" ht="15" customHeight="1">
      <c r="A26" s="6" t="s">
        <v>135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  <c r="V26" s="21"/>
      <c r="W26" s="21"/>
      <c r="X26" s="21"/>
      <c r="Y26" s="21"/>
      <c r="Z26" s="22"/>
      <c r="AA26" s="22"/>
      <c r="AB26" s="22"/>
      <c r="AC26" s="20"/>
      <c r="AD26" s="20"/>
      <c r="AE26" s="20"/>
      <c r="AF26" s="20"/>
      <c r="AG26" s="20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Y26" s="19"/>
      <c r="BZ26" s="19"/>
      <c r="CM26" s="41"/>
      <c r="CO26" s="52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4"/>
    </row>
    <row r="27" spans="1:108" ht="15" customHeight="1">
      <c r="A27" s="6" t="s">
        <v>131</v>
      </c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Y27" s="19"/>
      <c r="BZ27" s="19"/>
      <c r="CM27" s="41"/>
      <c r="CO27" s="52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</row>
    <row r="28" spans="44:108" ht="18.75" customHeight="1"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Y28" s="19"/>
      <c r="BZ28" s="19"/>
      <c r="CM28" s="12"/>
      <c r="CO28" s="59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1"/>
    </row>
    <row r="29" spans="1:108" s="24" customFormat="1" ht="18.75" customHeight="1">
      <c r="A29" s="24" t="s">
        <v>61</v>
      </c>
      <c r="AI29" s="64" t="s">
        <v>156</v>
      </c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CM29" s="42"/>
      <c r="CO29" s="55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7"/>
    </row>
    <row r="30" spans="1:108" s="24" customFormat="1" ht="18.75" customHeight="1">
      <c r="A30" s="25" t="s">
        <v>29</v>
      </c>
      <c r="CM30" s="43" t="s">
        <v>28</v>
      </c>
      <c r="CO30" s="55" t="s">
        <v>101</v>
      </c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7"/>
    </row>
    <row r="31" spans="1:108" s="24" customFormat="1" ht="3" customHeight="1">
      <c r="A31" s="25"/>
      <c r="BX31" s="25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</row>
    <row r="32" spans="1:108" ht="15">
      <c r="A32" s="6" t="s">
        <v>102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0" t="s">
        <v>163</v>
      </c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</row>
    <row r="33" spans="1:108" ht="15">
      <c r="A33" s="6" t="s">
        <v>103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</row>
    <row r="34" spans="1:100" ht="15">
      <c r="A34" s="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8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7"/>
      <c r="CP34" s="27"/>
      <c r="CQ34" s="27"/>
      <c r="CR34" s="27"/>
      <c r="CS34" s="27"/>
      <c r="CT34" s="27"/>
      <c r="CU34" s="27"/>
      <c r="CV34" s="27"/>
    </row>
    <row r="35" spans="1:108" ht="15">
      <c r="A35" s="6" t="s">
        <v>104</v>
      </c>
      <c r="AS35" s="65" t="s">
        <v>157</v>
      </c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</row>
    <row r="36" spans="1:108" ht="15">
      <c r="A36" s="6" t="s">
        <v>136</v>
      </c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</row>
    <row r="37" spans="1:108" ht="15">
      <c r="A37" s="6" t="s">
        <v>132</v>
      </c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</row>
    <row r="38" ht="15" customHeight="1"/>
    <row r="39" spans="1:108" s="3" customFormat="1" ht="14.25">
      <c r="A39" s="51" t="s">
        <v>137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</row>
    <row r="40" spans="1:108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" customHeight="1">
      <c r="A41" s="48" t="s">
        <v>138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376.5" customHeight="1">
      <c r="A42" s="50" t="s">
        <v>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</row>
    <row r="43" spans="1:108" ht="15" customHeight="1">
      <c r="A43" s="48" t="s">
        <v>139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269.25" customHeight="1">
      <c r="A44" s="50" t="s">
        <v>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</row>
    <row r="45" spans="1:108" ht="14.25" customHeight="1">
      <c r="A45" s="48" t="s">
        <v>62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50.25" customHeight="1">
      <c r="A46" s="49" t="s">
        <v>160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</row>
    <row r="47" ht="3" customHeight="1"/>
  </sheetData>
  <sheetProtection/>
  <mergeCells count="36"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5:BW27"/>
    <mergeCell ref="BE10:DD10"/>
    <mergeCell ref="BE13:BX13"/>
    <mergeCell ref="BE14:BX14"/>
    <mergeCell ref="CA13:DD13"/>
    <mergeCell ref="CA14:DD14"/>
    <mergeCell ref="BE11:DD11"/>
    <mergeCell ref="BE12:DD12"/>
    <mergeCell ref="A42:DD42"/>
    <mergeCell ref="CO21:DD21"/>
    <mergeCell ref="CO23:DD23"/>
    <mergeCell ref="CO24:DD24"/>
    <mergeCell ref="CO25:DD25"/>
    <mergeCell ref="CO28:DD28"/>
    <mergeCell ref="BK22:BN22"/>
    <mergeCell ref="BO22:BR22"/>
    <mergeCell ref="AI29:BW29"/>
    <mergeCell ref="AS35:DD37"/>
    <mergeCell ref="A46:DD46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23" sqref="BU23:DD2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6" t="s">
        <v>107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</row>
    <row r="3" ht="6" customHeight="1"/>
    <row r="4" spans="1:108" ht="15">
      <c r="A4" s="107" t="s">
        <v>10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9"/>
      <c r="BU4" s="107" t="s">
        <v>15</v>
      </c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9"/>
    </row>
    <row r="5" spans="1:108" s="3" customFormat="1" ht="15" customHeight="1">
      <c r="A5" s="30"/>
      <c r="B5" s="96" t="s">
        <v>108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7"/>
      <c r="BU5" s="88">
        <v>15678802.73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90"/>
    </row>
    <row r="6" spans="1:108" ht="15">
      <c r="A6" s="11"/>
      <c r="B6" s="91" t="s">
        <v>11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2"/>
      <c r="BU6" s="85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7"/>
    </row>
    <row r="7" spans="1:108" ht="30" customHeight="1">
      <c r="A7" s="31"/>
      <c r="B7" s="78" t="s">
        <v>140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9"/>
      <c r="BU7" s="85">
        <v>11484818.01</v>
      </c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7"/>
    </row>
    <row r="8" spans="1:108" ht="15">
      <c r="A8" s="11"/>
      <c r="B8" s="83" t="s">
        <v>16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4"/>
      <c r="BU8" s="85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7"/>
    </row>
    <row r="9" spans="1:108" ht="45" customHeight="1">
      <c r="A9" s="31"/>
      <c r="B9" s="78" t="s">
        <v>143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85">
        <v>11484818.01</v>
      </c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ht="45" customHeight="1">
      <c r="A10" s="31"/>
      <c r="B10" s="78" t="s">
        <v>144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9"/>
      <c r="BU10" s="103">
        <v>295027.7</v>
      </c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5"/>
    </row>
    <row r="11" spans="1:108" ht="45" customHeight="1">
      <c r="A11" s="31"/>
      <c r="B11" s="78" t="s">
        <v>145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9"/>
      <c r="BU11" s="103">
        <v>10000</v>
      </c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5"/>
    </row>
    <row r="12" spans="1:108" ht="30" customHeight="1">
      <c r="A12" s="31"/>
      <c r="B12" s="78" t="s">
        <v>141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9"/>
      <c r="BU12" s="80">
        <v>2197689.58</v>
      </c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2"/>
    </row>
    <row r="13" spans="1:108" ht="30" customHeight="1">
      <c r="A13" s="31"/>
      <c r="B13" s="78" t="s">
        <v>142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9"/>
      <c r="BU13" s="80">
        <v>4183984.72</v>
      </c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08" ht="15">
      <c r="A14" s="32"/>
      <c r="B14" s="83" t="s">
        <v>16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4"/>
      <c r="BU14" s="80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2"/>
    </row>
    <row r="15" spans="1:108" ht="30" customHeight="1">
      <c r="A15" s="31"/>
      <c r="B15" s="78" t="s">
        <v>34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9"/>
      <c r="BU15" s="80">
        <v>4183984.72</v>
      </c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2"/>
    </row>
    <row r="16" spans="1:108" ht="15">
      <c r="A16" s="31"/>
      <c r="B16" s="78" t="s">
        <v>35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9"/>
      <c r="BU16" s="80">
        <v>2193689.58</v>
      </c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s="3" customFormat="1" ht="15" customHeight="1">
      <c r="A17" s="30"/>
      <c r="B17" s="96" t="s">
        <v>109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7"/>
      <c r="BU17" s="93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</row>
    <row r="18" spans="1:108" ht="15">
      <c r="A18" s="11"/>
      <c r="B18" s="91" t="s">
        <v>11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2"/>
      <c r="BU18" s="80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2"/>
    </row>
    <row r="19" spans="1:108" ht="30" customHeight="1">
      <c r="A19" s="33"/>
      <c r="B19" s="98" t="s">
        <v>146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9"/>
      <c r="BU19" s="85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ht="30" customHeight="1">
      <c r="A20" s="31"/>
      <c r="B20" s="78" t="s">
        <v>147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9"/>
      <c r="BU20" s="100">
        <f>SUM(BU22:DD31)</f>
        <v>1820</v>
      </c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ht="15" customHeight="1">
      <c r="A21" s="34"/>
      <c r="B21" s="83" t="s">
        <v>16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85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08" ht="15" customHeight="1">
      <c r="A22" s="31"/>
      <c r="B22" s="78" t="s">
        <v>17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9"/>
      <c r="BU22" s="80">
        <v>1820</v>
      </c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2"/>
    </row>
    <row r="23" spans="1:108" ht="15" customHeight="1">
      <c r="A23" s="31"/>
      <c r="B23" s="78" t="s">
        <v>18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9"/>
      <c r="BU23" s="80">
        <v>0</v>
      </c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2"/>
    </row>
    <row r="24" spans="1:108" ht="15" customHeight="1">
      <c r="A24" s="31"/>
      <c r="B24" s="78" t="s">
        <v>97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9"/>
      <c r="BU24" s="80">
        <v>0</v>
      </c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2"/>
    </row>
    <row r="25" spans="1:108" ht="15" customHeight="1">
      <c r="A25" s="31"/>
      <c r="B25" s="78" t="s">
        <v>19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9"/>
      <c r="BU25" s="80">
        <v>0</v>
      </c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2"/>
    </row>
    <row r="26" spans="1:108" ht="15" customHeight="1">
      <c r="A26" s="31"/>
      <c r="B26" s="78" t="s">
        <v>20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9"/>
      <c r="BU26" s="80">
        <v>0</v>
      </c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2"/>
    </row>
    <row r="27" spans="1:108" ht="15" customHeight="1">
      <c r="A27" s="31"/>
      <c r="B27" s="78" t="s">
        <v>21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9"/>
      <c r="BU27" s="80">
        <v>0</v>
      </c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</row>
    <row r="28" spans="1:108" ht="30" customHeight="1">
      <c r="A28" s="31"/>
      <c r="B28" s="78" t="s">
        <v>64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9"/>
      <c r="BU28" s="80">
        <v>0</v>
      </c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2"/>
    </row>
    <row r="29" spans="1:108" ht="30" customHeight="1">
      <c r="A29" s="31"/>
      <c r="B29" s="78" t="s">
        <v>92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9"/>
      <c r="BU29" s="80">
        <v>0</v>
      </c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2"/>
    </row>
    <row r="30" spans="1:108" ht="28.5" customHeight="1">
      <c r="A30" s="31"/>
      <c r="B30" s="78" t="s">
        <v>65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9"/>
      <c r="BU30" s="80">
        <v>0</v>
      </c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2"/>
    </row>
    <row r="31" spans="1:108" ht="15" customHeight="1">
      <c r="A31" s="31"/>
      <c r="B31" s="78" t="s">
        <v>66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9"/>
      <c r="BU31" s="80">
        <v>0</v>
      </c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2"/>
    </row>
    <row r="32" spans="1:108" ht="45" customHeight="1">
      <c r="A32" s="31"/>
      <c r="B32" s="78" t="s">
        <v>110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9"/>
      <c r="BU32" s="80">
        <f>SUM(BU34:DD43)</f>
        <v>0</v>
      </c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2"/>
    </row>
    <row r="33" spans="1:108" ht="13.5" customHeight="1">
      <c r="A33" s="34"/>
      <c r="B33" s="83" t="s">
        <v>16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4"/>
      <c r="BU33" s="80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1:108" ht="15" customHeight="1">
      <c r="A34" s="31"/>
      <c r="B34" s="78" t="s">
        <v>67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  <c r="BU34" s="80">
        <v>0</v>
      </c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2"/>
    </row>
    <row r="35" spans="1:108" ht="15" customHeight="1">
      <c r="A35" s="31"/>
      <c r="B35" s="78" t="s">
        <v>68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  <c r="BU35" s="80">
        <v>0</v>
      </c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ht="15" customHeight="1">
      <c r="A36" s="31"/>
      <c r="B36" s="78" t="s">
        <v>63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  <c r="BU36" s="80">
        <v>0</v>
      </c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2"/>
    </row>
    <row r="37" spans="1:108" ht="15" customHeight="1">
      <c r="A37" s="31"/>
      <c r="B37" s="78" t="s">
        <v>69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  <c r="BU37" s="80">
        <v>0</v>
      </c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2"/>
    </row>
    <row r="38" spans="1:108" ht="15" customHeight="1">
      <c r="A38" s="31"/>
      <c r="B38" s="78" t="s">
        <v>70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9"/>
      <c r="BU38" s="80">
        <v>0</v>
      </c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2"/>
    </row>
    <row r="39" spans="1:108" ht="15" customHeight="1">
      <c r="A39" s="31"/>
      <c r="B39" s="78" t="s">
        <v>71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9"/>
      <c r="BU39" s="80">
        <v>0</v>
      </c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2"/>
    </row>
    <row r="40" spans="1:108" ht="30" customHeight="1">
      <c r="A40" s="31"/>
      <c r="B40" s="78" t="s">
        <v>72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9"/>
      <c r="BU40" s="80">
        <v>0</v>
      </c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2"/>
    </row>
    <row r="41" spans="1:108" ht="30" customHeight="1">
      <c r="A41" s="31"/>
      <c r="B41" s="78" t="s">
        <v>91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9"/>
      <c r="BU41" s="80">
        <v>0</v>
      </c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2"/>
    </row>
    <row r="42" spans="1:108" ht="15" customHeight="1">
      <c r="A42" s="31"/>
      <c r="B42" s="78" t="s">
        <v>73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9"/>
      <c r="BU42" s="80">
        <v>0</v>
      </c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2"/>
    </row>
    <row r="43" spans="1:108" ht="15" customHeight="1">
      <c r="A43" s="31"/>
      <c r="B43" s="78" t="s">
        <v>74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>
        <v>0</v>
      </c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2"/>
    </row>
    <row r="44" spans="1:108" s="3" customFormat="1" ht="15" customHeight="1">
      <c r="A44" s="30"/>
      <c r="B44" s="96" t="s">
        <v>111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7"/>
      <c r="BU44" s="93">
        <f>BU47+BU62</f>
        <v>206981.69</v>
      </c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5"/>
    </row>
    <row r="45" spans="1:108" ht="15" customHeight="1">
      <c r="A45" s="35"/>
      <c r="B45" s="91" t="s">
        <v>11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2"/>
      <c r="BU45" s="80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2"/>
    </row>
    <row r="46" spans="1:108" ht="15" customHeight="1">
      <c r="A46" s="31"/>
      <c r="B46" s="78" t="s">
        <v>75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  <c r="BU46" s="80">
        <v>0</v>
      </c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1:108" ht="30" customHeight="1">
      <c r="A47" s="31"/>
      <c r="B47" s="78" t="s">
        <v>148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  <c r="BU47" s="80">
        <f>SUM(BU49:DD61)</f>
        <v>206981.69</v>
      </c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2"/>
    </row>
    <row r="48" spans="1:108" ht="15" customHeight="1">
      <c r="A48" s="34"/>
      <c r="B48" s="83" t="s">
        <v>16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4"/>
      <c r="BU48" s="85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ht="15" customHeight="1">
      <c r="A49" s="31"/>
      <c r="B49" s="78" t="s">
        <v>81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9"/>
      <c r="BU49" s="80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2"/>
    </row>
    <row r="50" spans="1:108" ht="15" customHeight="1">
      <c r="A50" s="31"/>
      <c r="B50" s="78" t="s">
        <v>43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9"/>
      <c r="BU50" s="80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2"/>
    </row>
    <row r="51" spans="1:108" ht="15" customHeight="1">
      <c r="A51" s="31"/>
      <c r="B51" s="78" t="s">
        <v>44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9"/>
      <c r="BU51" s="80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2"/>
    </row>
    <row r="52" spans="1:108" ht="15" customHeight="1">
      <c r="A52" s="31"/>
      <c r="B52" s="78" t="s">
        <v>45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9"/>
      <c r="BU52" s="80">
        <v>110004.86</v>
      </c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2"/>
    </row>
    <row r="53" spans="1:108" ht="15" customHeight="1">
      <c r="A53" s="31"/>
      <c r="B53" s="78" t="s">
        <v>46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9"/>
      <c r="BU53" s="80">
        <v>73702.64</v>
      </c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2"/>
    </row>
    <row r="54" spans="1:108" ht="15" customHeight="1">
      <c r="A54" s="31"/>
      <c r="B54" s="78" t="s">
        <v>47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9"/>
      <c r="BU54" s="80">
        <v>23274.19</v>
      </c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2"/>
    </row>
    <row r="55" spans="1:108" ht="15" customHeight="1">
      <c r="A55" s="31"/>
      <c r="B55" s="78" t="s">
        <v>48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9"/>
      <c r="BU55" s="80">
        <v>0</v>
      </c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2"/>
    </row>
    <row r="56" spans="1:108" ht="15" customHeight="1">
      <c r="A56" s="31"/>
      <c r="B56" s="78" t="s">
        <v>76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9"/>
      <c r="BU56" s="80">
        <v>0</v>
      </c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1:108" ht="15" customHeight="1">
      <c r="A57" s="31"/>
      <c r="B57" s="78" t="s">
        <v>93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9"/>
      <c r="BU57" s="80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1:108" ht="15" customHeight="1">
      <c r="A58" s="31"/>
      <c r="B58" s="78" t="s">
        <v>77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9"/>
      <c r="BU58" s="80">
        <v>0</v>
      </c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1:108" ht="15" customHeight="1">
      <c r="A59" s="31"/>
      <c r="B59" s="78" t="s">
        <v>78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9"/>
      <c r="BU59" s="80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1:108" ht="15" customHeight="1">
      <c r="A60" s="31"/>
      <c r="B60" s="78" t="s">
        <v>79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9"/>
      <c r="BU60" s="80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1:108" ht="15" customHeight="1">
      <c r="A61" s="31"/>
      <c r="B61" s="78" t="s">
        <v>80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9"/>
      <c r="BU61" s="80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1:108" ht="45" customHeight="1">
      <c r="A62" s="31"/>
      <c r="B62" s="78" t="s">
        <v>112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9"/>
      <c r="BU62" s="80">
        <v>0</v>
      </c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1:108" ht="15" customHeight="1">
      <c r="A63" s="36"/>
      <c r="B63" s="83" t="s">
        <v>16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4"/>
      <c r="BU63" s="80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1:108" ht="15" customHeight="1">
      <c r="A64" s="31"/>
      <c r="B64" s="78" t="s">
        <v>82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9"/>
      <c r="BU64" s="80">
        <v>0</v>
      </c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1:108" ht="15" customHeight="1">
      <c r="A65" s="31"/>
      <c r="B65" s="78" t="s">
        <v>49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9"/>
      <c r="BU65" s="80">
        <v>0</v>
      </c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1:108" ht="15" customHeight="1">
      <c r="A66" s="31"/>
      <c r="B66" s="78" t="s">
        <v>50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9"/>
      <c r="BU66" s="80">
        <v>0</v>
      </c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1:108" ht="15" customHeight="1">
      <c r="A67" s="31"/>
      <c r="B67" s="78" t="s">
        <v>51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9"/>
      <c r="BU67" s="80">
        <v>0</v>
      </c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1:108" ht="15" customHeight="1">
      <c r="A68" s="31"/>
      <c r="B68" s="78" t="s">
        <v>52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9"/>
      <c r="BU68" s="80">
        <v>0</v>
      </c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2"/>
    </row>
    <row r="69" spans="1:108" ht="15" customHeight="1">
      <c r="A69" s="31"/>
      <c r="B69" s="78" t="s">
        <v>53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9"/>
      <c r="BU69" s="80">
        <v>0</v>
      </c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2"/>
    </row>
    <row r="70" spans="1:108" ht="15" customHeight="1">
      <c r="A70" s="31"/>
      <c r="B70" s="78" t="s">
        <v>54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9"/>
      <c r="BU70" s="80">
        <v>0</v>
      </c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2"/>
    </row>
    <row r="71" spans="1:108" ht="15" customHeight="1">
      <c r="A71" s="31"/>
      <c r="B71" s="78" t="s">
        <v>83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9"/>
      <c r="BU71" s="80">
        <v>0</v>
      </c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2"/>
    </row>
    <row r="72" spans="1:108" ht="15" customHeight="1">
      <c r="A72" s="31"/>
      <c r="B72" s="78" t="s">
        <v>94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9"/>
      <c r="BU72" s="80">
        <v>0</v>
      </c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2"/>
    </row>
    <row r="73" spans="1:108" ht="15" customHeight="1">
      <c r="A73" s="31"/>
      <c r="B73" s="78" t="s">
        <v>84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9"/>
      <c r="BU73" s="80">
        <v>0</v>
      </c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2"/>
    </row>
    <row r="74" spans="1:108" ht="15" customHeight="1">
      <c r="A74" s="31"/>
      <c r="B74" s="78" t="s">
        <v>85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9"/>
      <c r="BU74" s="80">
        <v>0</v>
      </c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2"/>
    </row>
    <row r="75" spans="1:108" ht="15" customHeight="1">
      <c r="A75" s="31"/>
      <c r="B75" s="78" t="s">
        <v>86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9"/>
      <c r="BU75" s="80">
        <v>0</v>
      </c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2"/>
    </row>
    <row r="76" spans="1:108" ht="15" customHeight="1">
      <c r="A76" s="31"/>
      <c r="B76" s="78" t="s">
        <v>87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9"/>
      <c r="BU76" s="80">
        <v>0</v>
      </c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2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5:BT35"/>
    <mergeCell ref="BU35:DD35"/>
    <mergeCell ref="B39:BT39"/>
    <mergeCell ref="B36:BT36"/>
    <mergeCell ref="B26:BT26"/>
    <mergeCell ref="BU26:DD26"/>
    <mergeCell ref="B23:BT23"/>
    <mergeCell ref="BU23:DD23"/>
    <mergeCell ref="B24:BT24"/>
    <mergeCell ref="BU24:DD24"/>
    <mergeCell ref="BU40:DD40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U29:DD29"/>
    <mergeCell ref="B49:BT49"/>
    <mergeCell ref="BU49:DD49"/>
    <mergeCell ref="B46:BT46"/>
    <mergeCell ref="BU46:DD46"/>
    <mergeCell ref="B48:BT48"/>
    <mergeCell ref="BU36:DD36"/>
    <mergeCell ref="B37:BT37"/>
    <mergeCell ref="BU37:DD37"/>
    <mergeCell ref="B38:BT38"/>
    <mergeCell ref="BU38:DD38"/>
    <mergeCell ref="BU43:DD43"/>
    <mergeCell ref="B32:BT32"/>
    <mergeCell ref="B41:BT41"/>
    <mergeCell ref="BU41:DD41"/>
    <mergeCell ref="B45:BT45"/>
    <mergeCell ref="BU44:DD44"/>
    <mergeCell ref="BU45:DD45"/>
    <mergeCell ref="B44:BT44"/>
    <mergeCell ref="B42:BT42"/>
    <mergeCell ref="BU42:DD42"/>
    <mergeCell ref="B53:BT53"/>
    <mergeCell ref="BU53:DD53"/>
    <mergeCell ref="BU47:DD47"/>
    <mergeCell ref="BU48:DD48"/>
    <mergeCell ref="B47:BT47"/>
    <mergeCell ref="BU5:DD5"/>
    <mergeCell ref="BU6:DD6"/>
    <mergeCell ref="BU7:DD7"/>
    <mergeCell ref="BU8:DD8"/>
    <mergeCell ref="B43:BT43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U64:DD64"/>
    <mergeCell ref="BU62:DD62"/>
    <mergeCell ref="BU63:DD63"/>
    <mergeCell ref="B63:BT63"/>
    <mergeCell ref="B61:BT61"/>
    <mergeCell ref="BU61:DD61"/>
    <mergeCell ref="B73:BT73"/>
    <mergeCell ref="BU73:DD73"/>
    <mergeCell ref="B74:BT74"/>
    <mergeCell ref="BU74:DD74"/>
    <mergeCell ref="B59:BT59"/>
    <mergeCell ref="BU59:DD59"/>
    <mergeCell ref="B60:BT60"/>
    <mergeCell ref="BU60:DD60"/>
    <mergeCell ref="B62:BT62"/>
    <mergeCell ref="B64:BT64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30:BT30"/>
    <mergeCell ref="BU30:DD30"/>
    <mergeCell ref="B33:BT33"/>
    <mergeCell ref="BU32:DD32"/>
    <mergeCell ref="BU33:DD33"/>
    <mergeCell ref="BU31:DD31"/>
    <mergeCell ref="B31:BT31"/>
    <mergeCell ref="B71:BT71"/>
    <mergeCell ref="BU71:DD71"/>
    <mergeCell ref="B72:BT72"/>
    <mergeCell ref="BU72:DD72"/>
    <mergeCell ref="B67:BT67"/>
    <mergeCell ref="BU67:DD67"/>
    <mergeCell ref="B68:BT68"/>
    <mergeCell ref="BU68:DD6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69"/>
  <sheetViews>
    <sheetView view="pageBreakPreview" zoomScaleSheetLayoutView="100" zoomScalePageLayoutView="0" workbookViewId="0" topLeftCell="A16">
      <selection activeCell="CC50" sqref="CC50:CP5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106" t="s">
        <v>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33" t="s">
        <v>10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5"/>
      <c r="AY4" s="133" t="s">
        <v>99</v>
      </c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5"/>
      <c r="BN4" s="133" t="s">
        <v>88</v>
      </c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5"/>
      <c r="CC4" s="125" t="s">
        <v>89</v>
      </c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7"/>
    </row>
    <row r="5" spans="1:108" s="45" customFormat="1" ht="92.2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8"/>
      <c r="AY5" s="136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8"/>
      <c r="BN5" s="136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8"/>
      <c r="CC5" s="126" t="s">
        <v>149</v>
      </c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/>
      <c r="CQ5" s="126" t="s">
        <v>133</v>
      </c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7"/>
    </row>
    <row r="6" spans="1:108" ht="30" customHeight="1">
      <c r="A6" s="37"/>
      <c r="B6" s="78" t="s">
        <v>55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110" t="s">
        <v>30</v>
      </c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2"/>
      <c r="BN6" s="116">
        <f>CC6+0</f>
        <v>18453.38</v>
      </c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8"/>
      <c r="CC6" s="116">
        <v>18453.38</v>
      </c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8"/>
      <c r="CQ6" s="113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s="6" customFormat="1" ht="15">
      <c r="A7" s="37"/>
      <c r="B7" s="96" t="s">
        <v>114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7"/>
      <c r="AY7" s="142" t="s">
        <v>30</v>
      </c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4"/>
      <c r="BN7" s="122">
        <f>BN9+BN11+BN16</f>
        <v>14780668</v>
      </c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8"/>
      <c r="CC7" s="119">
        <f>CC9+CC11+CC18</f>
        <v>14780668</v>
      </c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2"/>
      <c r="CQ7" s="116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</row>
    <row r="8" spans="1:108" s="6" customFormat="1" ht="15">
      <c r="A8" s="37"/>
      <c r="B8" s="78" t="s">
        <v>16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9"/>
      <c r="AY8" s="110" t="s">
        <v>30</v>
      </c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2"/>
      <c r="BN8" s="113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5"/>
      <c r="CC8" s="113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5"/>
      <c r="CQ8" s="113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5"/>
    </row>
    <row r="9" spans="1:108" s="6" customFormat="1" ht="30" customHeight="1">
      <c r="A9" s="37"/>
      <c r="B9" s="78" t="s">
        <v>150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9"/>
      <c r="AY9" s="110" t="s">
        <v>30</v>
      </c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2"/>
      <c r="BN9" s="122">
        <f>CC9+0</f>
        <v>14720668</v>
      </c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8"/>
      <c r="CC9" s="119">
        <v>14720668</v>
      </c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1"/>
      <c r="CQ9" s="113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s="6" customFormat="1" ht="15">
      <c r="A10" s="37"/>
      <c r="B10" s="78" t="s">
        <v>105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9"/>
      <c r="AY10" s="110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2"/>
      <c r="BN10" s="113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5"/>
      <c r="CC10" s="113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  <c r="CQ10" s="113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08" s="6" customFormat="1" ht="74.25" customHeight="1">
      <c r="A11" s="38"/>
      <c r="B11" s="98" t="s">
        <v>159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147" t="s">
        <v>30</v>
      </c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9"/>
      <c r="BN11" s="139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1"/>
      <c r="CC11" s="139">
        <f>CC13+CC14</f>
        <v>0</v>
      </c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1"/>
      <c r="CQ11" s="151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3"/>
    </row>
    <row r="12" spans="1:108" s="6" customFormat="1" ht="15">
      <c r="A12" s="37"/>
      <c r="B12" s="78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9"/>
      <c r="AY12" s="110" t="s">
        <v>30</v>
      </c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2"/>
      <c r="BN12" s="113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5"/>
      <c r="CC12" s="113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5"/>
      <c r="CQ12" s="113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</row>
    <row r="13" spans="1:108" s="6" customFormat="1" ht="25.5" customHeight="1">
      <c r="A13" s="37"/>
      <c r="B13" s="145" t="s">
        <v>161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6"/>
      <c r="AY13" s="110" t="s">
        <v>30</v>
      </c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2"/>
      <c r="BN13" s="113">
        <v>0</v>
      </c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5"/>
      <c r="CC13" s="113">
        <v>0</v>
      </c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5"/>
      <c r="CQ13" s="113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</row>
    <row r="14" spans="1:108" s="6" customFormat="1" ht="15" customHeight="1">
      <c r="A14" s="3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9"/>
      <c r="AY14" s="110" t="s">
        <v>30</v>
      </c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2"/>
      <c r="BN14" s="113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  <c r="CC14" s="113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5"/>
      <c r="CQ14" s="113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s="6" customFormat="1" ht="15">
      <c r="A15" s="3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9"/>
      <c r="AY15" s="110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2"/>
      <c r="BN15" s="113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5"/>
      <c r="CC15" s="113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5"/>
      <c r="CQ15" s="113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s="6" customFormat="1" ht="30" customHeight="1">
      <c r="A16" s="37"/>
      <c r="B16" s="78" t="s">
        <v>115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9"/>
      <c r="AY16" s="110" t="s">
        <v>30</v>
      </c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2"/>
      <c r="BN16" s="116">
        <f>BN18+0</f>
        <v>60000</v>
      </c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8"/>
      <c r="CC16" s="116">
        <f>CC18+0</f>
        <v>60000</v>
      </c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8"/>
      <c r="CQ16" s="113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6" customFormat="1" ht="15" customHeight="1">
      <c r="A17" s="37"/>
      <c r="B17" s="78" t="s">
        <v>16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9"/>
      <c r="AY17" s="110" t="s">
        <v>30</v>
      </c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2"/>
      <c r="BN17" s="113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5"/>
      <c r="CC17" s="113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5"/>
      <c r="CQ17" s="113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s="6" customFormat="1" ht="31.5" customHeight="1">
      <c r="A18" s="37"/>
      <c r="B18" s="78" t="s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110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2"/>
      <c r="BN18" s="113">
        <f>CC18+0</f>
        <v>60000</v>
      </c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5"/>
      <c r="CC18" s="113">
        <v>60000</v>
      </c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5"/>
      <c r="CQ18" s="113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s="6" customFormat="1" ht="15">
      <c r="A19" s="37"/>
      <c r="B19" s="78" t="s">
        <v>90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9"/>
      <c r="AY19" s="110" t="s">
        <v>30</v>
      </c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2"/>
      <c r="BN19" s="113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  <c r="CC19" s="113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5"/>
      <c r="CQ19" s="113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s="6" customFormat="1" ht="30" customHeight="1">
      <c r="A20" s="37"/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9"/>
      <c r="AY20" s="110" t="s">
        <v>30</v>
      </c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2"/>
      <c r="BN20" s="113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5"/>
      <c r="CC20" s="113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5"/>
      <c r="CQ20" s="113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s="39" customFormat="1" ht="15" customHeight="1">
      <c r="A21" s="18"/>
      <c r="B21" s="96" t="s">
        <v>116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7"/>
      <c r="AY21" s="142">
        <v>900</v>
      </c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4"/>
      <c r="BN21" s="122">
        <f>BN23+BN28+BN43+BN44</f>
        <v>14799121.38</v>
      </c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8"/>
      <c r="CC21" s="119">
        <f>CC23+CC28+CC43+CC44</f>
        <v>14799121.38</v>
      </c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1"/>
      <c r="CQ21" s="116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8"/>
    </row>
    <row r="22" spans="1:108" s="6" customFormat="1" ht="15">
      <c r="A22" s="37"/>
      <c r="B22" s="78" t="s">
        <v>16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9"/>
      <c r="AY22" s="110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N22" s="113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  <c r="CC22" s="128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30"/>
      <c r="CQ22" s="113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s="6" customFormat="1" ht="30" customHeight="1">
      <c r="A23" s="37"/>
      <c r="B23" s="78" t="s">
        <v>36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110">
        <v>210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N23" s="122">
        <f>CC23+0</f>
        <v>12259000</v>
      </c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4"/>
      <c r="CC23" s="119">
        <f>CC25+CC26+CC27</f>
        <v>12259000</v>
      </c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1"/>
      <c r="CQ23" s="113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s="6" customFormat="1" ht="15">
      <c r="A24" s="37"/>
      <c r="B24" s="78" t="s">
        <v>11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9"/>
      <c r="AY24" s="110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2"/>
      <c r="BN24" s="113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5"/>
      <c r="CC24" s="113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5"/>
      <c r="CQ24" s="113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</row>
    <row r="25" spans="1:108" s="6" customFormat="1" ht="15">
      <c r="A25" s="37"/>
      <c r="B25" s="78" t="s">
        <v>37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9"/>
      <c r="AY25" s="110">
        <v>211</v>
      </c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2"/>
      <c r="BN25" s="113">
        <f>CC25+0</f>
        <v>9415000</v>
      </c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5"/>
      <c r="CC25" s="113">
        <v>9415000</v>
      </c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5"/>
      <c r="CQ25" s="113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s="6" customFormat="1" ht="15">
      <c r="A26" s="37"/>
      <c r="B26" s="78" t="s">
        <v>38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110">
        <v>212</v>
      </c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2"/>
      <c r="BN26" s="113">
        <f>CC26+0</f>
        <v>0</v>
      </c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5"/>
      <c r="CC26" s="113">
        <v>0</v>
      </c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5"/>
      <c r="CQ26" s="113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</row>
    <row r="27" spans="1:108" s="6" customFormat="1" ht="15">
      <c r="A27" s="37"/>
      <c r="B27" s="78" t="s">
        <v>98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9"/>
      <c r="AY27" s="110">
        <v>213</v>
      </c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2"/>
      <c r="BN27" s="113">
        <f>CC27+0</f>
        <v>2844000</v>
      </c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5"/>
      <c r="CC27" s="113">
        <v>2844000</v>
      </c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5"/>
      <c r="CQ27" s="113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s="6" customFormat="1" ht="15" customHeight="1">
      <c r="A28" s="37"/>
      <c r="B28" s="78" t="s">
        <v>39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9"/>
      <c r="AY28" s="110">
        <v>220</v>
      </c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2"/>
      <c r="BN28" s="116">
        <f>BN30+BN32+BN33+BN34+BN35</f>
        <v>1993000</v>
      </c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8"/>
      <c r="CC28" s="122">
        <f>CC30+CC31+CC32+CC33+CC34+CC35</f>
        <v>1993000</v>
      </c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4"/>
      <c r="CQ28" s="113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s="6" customFormat="1" ht="15">
      <c r="A29" s="37"/>
      <c r="B29" s="78" t="s">
        <v>11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9"/>
      <c r="AY29" s="110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2"/>
      <c r="BN29" s="113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  <c r="CC29" s="113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5"/>
      <c r="CQ29" s="113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s="6" customFormat="1" ht="15" customHeight="1">
      <c r="A30" s="37"/>
      <c r="B30" s="78" t="s">
        <v>117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9"/>
      <c r="AY30" s="110">
        <v>221</v>
      </c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2"/>
      <c r="BN30" s="113">
        <f>CC30+0</f>
        <v>45000</v>
      </c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5"/>
      <c r="CC30" s="113">
        <v>45000</v>
      </c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5"/>
      <c r="CQ30" s="113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1:108" s="6" customFormat="1" ht="15" customHeight="1">
      <c r="A31" s="37"/>
      <c r="B31" s="78" t="s">
        <v>118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9"/>
      <c r="AY31" s="110">
        <v>222</v>
      </c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2"/>
      <c r="BN31" s="113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13">
        <v>0</v>
      </c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5"/>
      <c r="CQ31" s="113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</row>
    <row r="32" spans="1:108" s="6" customFormat="1" ht="15" customHeight="1">
      <c r="A32" s="37"/>
      <c r="B32" s="78" t="s">
        <v>119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110">
        <v>223</v>
      </c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113">
        <f>CC32+0</f>
        <v>1416000</v>
      </c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13">
        <v>1416000</v>
      </c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5"/>
      <c r="CQ32" s="113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</row>
    <row r="33" spans="1:108" s="6" customFormat="1" ht="15" customHeight="1">
      <c r="A33" s="37"/>
      <c r="B33" s="78" t="s">
        <v>120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9"/>
      <c r="AY33" s="110">
        <v>224</v>
      </c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  <c r="BN33" s="113">
        <f>CC33+0</f>
        <v>0</v>
      </c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5"/>
      <c r="CC33" s="113">
        <v>0</v>
      </c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5"/>
      <c r="CQ33" s="113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</row>
    <row r="34" spans="1:108" s="6" customFormat="1" ht="15">
      <c r="A34" s="37"/>
      <c r="B34" s="78" t="s">
        <v>121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9"/>
      <c r="AY34" s="110">
        <v>225</v>
      </c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  <c r="BN34" s="113">
        <f>CC34+0</f>
        <v>326000</v>
      </c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5"/>
      <c r="CC34" s="113">
        <v>326000</v>
      </c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5"/>
      <c r="CQ34" s="113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1:108" s="6" customFormat="1" ht="15" customHeight="1">
      <c r="A35" s="37"/>
      <c r="B35" s="78" t="s">
        <v>122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110">
        <v>226</v>
      </c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2"/>
      <c r="BN35" s="113">
        <f>CC35+0</f>
        <v>206000</v>
      </c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  <c r="CC35" s="113">
        <v>206000</v>
      </c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5"/>
      <c r="CQ35" s="113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</row>
    <row r="36" spans="1:108" s="6" customFormat="1" ht="30" customHeight="1">
      <c r="A36" s="37"/>
      <c r="B36" s="78" t="s">
        <v>40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9"/>
      <c r="AY36" s="110">
        <v>240</v>
      </c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13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5"/>
      <c r="CC36" s="113">
        <f>CC38+0</f>
        <v>0</v>
      </c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5"/>
      <c r="CQ36" s="113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</row>
    <row r="37" spans="1:108" s="6" customFormat="1" ht="14.25" customHeight="1">
      <c r="A37" s="37"/>
      <c r="B37" s="78" t="s">
        <v>11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9"/>
      <c r="AY37" s="110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2"/>
      <c r="BN37" s="113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5"/>
      <c r="CC37" s="113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5"/>
      <c r="CQ37" s="113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</row>
    <row r="38" spans="1:108" s="6" customFormat="1" ht="30" customHeight="1">
      <c r="A38" s="37"/>
      <c r="B38" s="78" t="s">
        <v>59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9"/>
      <c r="AY38" s="110">
        <v>241</v>
      </c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2"/>
      <c r="BN38" s="113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5"/>
      <c r="CC38" s="113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5"/>
      <c r="CQ38" s="113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/>
    </row>
    <row r="39" spans="1:108" s="6" customFormat="1" ht="15">
      <c r="A39" s="37"/>
      <c r="B39" s="78" t="s">
        <v>57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110">
        <v>260</v>
      </c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2"/>
      <c r="BN39" s="113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5"/>
      <c r="CC39" s="113">
        <f>CC41+CC42</f>
        <v>0</v>
      </c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5"/>
      <c r="CQ39" s="113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5"/>
    </row>
    <row r="40" spans="1:108" s="6" customFormat="1" ht="14.25" customHeight="1">
      <c r="A40" s="37"/>
      <c r="B40" s="78" t="s">
        <v>11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9"/>
      <c r="AY40" s="110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2"/>
      <c r="BN40" s="113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5"/>
      <c r="CC40" s="113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5"/>
      <c r="CQ40" s="113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</row>
    <row r="41" spans="1:108" s="6" customFormat="1" ht="15" customHeight="1">
      <c r="A41" s="37"/>
      <c r="B41" s="78" t="s">
        <v>123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9"/>
      <c r="AY41" s="110">
        <v>262</v>
      </c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2"/>
      <c r="BN41" s="113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5"/>
      <c r="CC41" s="113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5"/>
      <c r="CQ41" s="113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</row>
    <row r="42" spans="1:108" s="6" customFormat="1" ht="45" customHeight="1">
      <c r="A42" s="37"/>
      <c r="B42" s="78" t="s">
        <v>124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9"/>
      <c r="AY42" s="110">
        <v>263</v>
      </c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2"/>
      <c r="BN42" s="113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5"/>
      <c r="CC42" s="113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5"/>
      <c r="CQ42" s="113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</row>
    <row r="43" spans="1:108" s="6" customFormat="1" ht="15">
      <c r="A43" s="37"/>
      <c r="B43" s="78" t="s">
        <v>58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9"/>
      <c r="AY43" s="110">
        <v>290</v>
      </c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2"/>
      <c r="BN43" s="116">
        <f>CC43+0</f>
        <v>38200</v>
      </c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8"/>
      <c r="CC43" s="116">
        <v>38200</v>
      </c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8"/>
      <c r="CQ43" s="113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</row>
    <row r="44" spans="1:108" s="6" customFormat="1" ht="15" customHeight="1">
      <c r="A44" s="37"/>
      <c r="B44" s="78" t="s">
        <v>31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9"/>
      <c r="AY44" s="110">
        <v>300</v>
      </c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2"/>
      <c r="BN44" s="116">
        <f>BN46+BN49</f>
        <v>508921.38</v>
      </c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8"/>
      <c r="CC44" s="116">
        <f>CC46+CC47+CC48+CC49</f>
        <v>508921.38</v>
      </c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8"/>
      <c r="CQ44" s="113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</row>
    <row r="45" spans="1:108" s="6" customFormat="1" ht="14.25" customHeight="1">
      <c r="A45" s="37"/>
      <c r="B45" s="78" t="s">
        <v>11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9"/>
      <c r="AY45" s="110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2"/>
      <c r="BN45" s="113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5"/>
      <c r="CC45" s="113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5"/>
      <c r="CQ45" s="113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</row>
    <row r="46" spans="1:108" s="6" customFormat="1" ht="15">
      <c r="A46" s="37"/>
      <c r="B46" s="78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9"/>
      <c r="AY46" s="110">
        <v>310</v>
      </c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2"/>
      <c r="BN46" s="113">
        <f>CC46+0</f>
        <v>222900</v>
      </c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5"/>
      <c r="CC46" s="113">
        <v>222900</v>
      </c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5"/>
      <c r="CQ46" s="113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s="6" customFormat="1" ht="30" customHeight="1">
      <c r="A47" s="37"/>
      <c r="B47" s="78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9"/>
      <c r="AY47" s="110">
        <v>320</v>
      </c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2"/>
      <c r="BN47" s="113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5"/>
      <c r="CC47" s="113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5"/>
      <c r="CQ47" s="113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</row>
    <row r="48" spans="1:108" s="6" customFormat="1" ht="30" customHeight="1">
      <c r="A48" s="37"/>
      <c r="B48" s="78" t="s">
        <v>129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9"/>
      <c r="AY48" s="110">
        <v>330</v>
      </c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2"/>
      <c r="BN48" s="113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5"/>
      <c r="CC48" s="113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5"/>
      <c r="CQ48" s="113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</row>
    <row r="49" spans="1:108" s="6" customFormat="1" ht="30.75" customHeight="1">
      <c r="A49" s="37"/>
      <c r="B49" s="78" t="s">
        <v>130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9"/>
      <c r="AY49" s="110">
        <v>340</v>
      </c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2"/>
      <c r="BN49" s="113">
        <f>CC49+0</f>
        <v>286021.38</v>
      </c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5"/>
      <c r="CC49" s="113">
        <f>7030+278991.38</f>
        <v>286021.38</v>
      </c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5"/>
      <c r="CQ49" s="113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</row>
    <row r="50" spans="1:108" s="6" customFormat="1" ht="15">
      <c r="A50" s="37"/>
      <c r="B50" s="78" t="s">
        <v>100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110">
        <v>500</v>
      </c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2"/>
      <c r="BN50" s="113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5"/>
      <c r="CC50" s="113">
        <f>CC52+CC53</f>
        <v>0</v>
      </c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5"/>
      <c r="CQ50" s="113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5"/>
    </row>
    <row r="51" spans="1:108" s="6" customFormat="1" ht="14.25" customHeight="1">
      <c r="A51" s="37"/>
      <c r="B51" s="78" t="s">
        <v>11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9"/>
      <c r="AY51" s="110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2"/>
      <c r="BN51" s="113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5"/>
      <c r="CC51" s="113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5"/>
      <c r="CQ51" s="113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5"/>
    </row>
    <row r="52" spans="1:108" s="6" customFormat="1" ht="30" customHeight="1">
      <c r="A52" s="37"/>
      <c r="B52" s="78" t="s">
        <v>125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110">
        <v>520</v>
      </c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2"/>
      <c r="BN52" s="113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5"/>
      <c r="CC52" s="113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5"/>
      <c r="CQ52" s="113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5"/>
    </row>
    <row r="53" spans="1:108" s="6" customFormat="1" ht="30" customHeight="1">
      <c r="A53" s="37"/>
      <c r="B53" s="78" t="s">
        <v>126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9"/>
      <c r="AY53" s="110">
        <v>530</v>
      </c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2"/>
      <c r="BN53" s="113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5"/>
      <c r="CC53" s="113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5"/>
      <c r="CQ53" s="113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5"/>
    </row>
    <row r="54" spans="1:108" s="6" customFormat="1" ht="15" customHeight="1">
      <c r="A54" s="37"/>
      <c r="B54" s="160" t="s">
        <v>32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1"/>
      <c r="AY54" s="110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2"/>
      <c r="BN54" s="113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5"/>
      <c r="CC54" s="113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5"/>
      <c r="CQ54" s="113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5"/>
    </row>
    <row r="55" spans="1:108" s="6" customFormat="1" ht="15">
      <c r="A55" s="37"/>
      <c r="B55" s="78" t="s">
        <v>33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9"/>
      <c r="AY55" s="110" t="s">
        <v>30</v>
      </c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  <c r="BN55" s="113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5"/>
      <c r="CC55" s="113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5"/>
      <c r="CQ55" s="113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ht="22.5" customHeight="1"/>
    <row r="57" spans="1:61" ht="14.25" customHeight="1">
      <c r="A57" s="6" t="s">
        <v>151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132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 t="s">
        <v>106</v>
      </c>
      <c r="B59" s="6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CA59" s="150" t="s">
        <v>6</v>
      </c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</row>
    <row r="60" spans="1:108" s="2" customFormat="1" ht="12">
      <c r="A60" s="40"/>
      <c r="B60" s="40"/>
      <c r="BE60" s="157" t="s">
        <v>22</v>
      </c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CA60" s="157" t="s">
        <v>23</v>
      </c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</row>
    <row r="61" spans="1:108" s="2" customFormat="1" ht="12" customHeight="1">
      <c r="A61" s="40"/>
      <c r="B61" s="40"/>
      <c r="BE61" s="157" t="s">
        <v>22</v>
      </c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CA61" s="157" t="s">
        <v>23</v>
      </c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</row>
    <row r="62" spans="1:108" ht="14.25" customHeight="1">
      <c r="A62" s="6" t="s">
        <v>152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ht="14.25" customHeight="1">
      <c r="A63" s="6" t="s">
        <v>153</v>
      </c>
      <c r="B63" s="6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CA63" s="150" t="s">
        <v>158</v>
      </c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</row>
    <row r="64" spans="1:108" ht="16.5" customHeight="1">
      <c r="A64" s="6"/>
      <c r="B64" s="6"/>
      <c r="BE64" s="157" t="s">
        <v>22</v>
      </c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2"/>
      <c r="BZ64" s="2"/>
      <c r="CA64" s="157" t="s">
        <v>23</v>
      </c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</row>
    <row r="65" spans="1:108" s="45" customFormat="1" ht="13.5" customHeight="1">
      <c r="A65" s="44" t="s">
        <v>95</v>
      </c>
      <c r="B65" s="44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CA65" s="158" t="s">
        <v>158</v>
      </c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</row>
    <row r="66" spans="1:108" s="2" customFormat="1" ht="13.5" customHeight="1">
      <c r="A66" s="40"/>
      <c r="B66" s="40"/>
      <c r="BE66" s="157" t="s">
        <v>22</v>
      </c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CA66" s="157" t="s">
        <v>23</v>
      </c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</row>
    <row r="67" spans="1:35" s="45" customFormat="1" ht="12" customHeight="1">
      <c r="A67" s="44" t="s">
        <v>96</v>
      </c>
      <c r="B67" s="44"/>
      <c r="G67" s="159" t="s">
        <v>4</v>
      </c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</row>
    <row r="68" s="45" customFormat="1" ht="25.5" customHeight="1"/>
    <row r="69" spans="2:36" s="45" customFormat="1" ht="12" customHeight="1">
      <c r="B69" s="46" t="s">
        <v>12</v>
      </c>
      <c r="C69" s="154" t="s">
        <v>7</v>
      </c>
      <c r="D69" s="154"/>
      <c r="E69" s="154"/>
      <c r="F69" s="154"/>
      <c r="G69" s="45" t="s">
        <v>12</v>
      </c>
      <c r="J69" s="154" t="s">
        <v>8</v>
      </c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5">
        <v>20</v>
      </c>
      <c r="AC69" s="155"/>
      <c r="AD69" s="155"/>
      <c r="AE69" s="155"/>
      <c r="AF69" s="156" t="s">
        <v>5</v>
      </c>
      <c r="AG69" s="156"/>
      <c r="AH69" s="156"/>
      <c r="AI69" s="156"/>
      <c r="AJ69" s="45" t="s">
        <v>13</v>
      </c>
    </row>
    <row r="70" s="45" customFormat="1" ht="3" customHeight="1"/>
  </sheetData>
  <sheetProtection/>
  <mergeCells count="276">
    <mergeCell ref="BE60:BX60"/>
    <mergeCell ref="CA66:DD66"/>
    <mergeCell ref="CA61:DD61"/>
    <mergeCell ref="CA65:DD65"/>
    <mergeCell ref="CA63:DD63"/>
    <mergeCell ref="CA64:DD64"/>
    <mergeCell ref="BE63:BX63"/>
    <mergeCell ref="BE64:BX64"/>
    <mergeCell ref="CA60:DD60"/>
    <mergeCell ref="CC17:CP17"/>
    <mergeCell ref="CQ17:DD17"/>
    <mergeCell ref="CQ16:DD16"/>
    <mergeCell ref="CC16:CP16"/>
    <mergeCell ref="G67:AI67"/>
    <mergeCell ref="B55:AX55"/>
    <mergeCell ref="AY55:BM55"/>
    <mergeCell ref="B26:AX26"/>
    <mergeCell ref="B54:AX54"/>
    <mergeCell ref="AY54:BM54"/>
    <mergeCell ref="C69:F69"/>
    <mergeCell ref="J69:AA69"/>
    <mergeCell ref="AB69:AE69"/>
    <mergeCell ref="AF69:AI69"/>
    <mergeCell ref="BE61:BX61"/>
    <mergeCell ref="BE65:BX65"/>
    <mergeCell ref="BE66:BX66"/>
    <mergeCell ref="CQ11:DD11"/>
    <mergeCell ref="CC12:CP12"/>
    <mergeCell ref="BN12:CB12"/>
    <mergeCell ref="AY13:BM13"/>
    <mergeCell ref="AY15:BM15"/>
    <mergeCell ref="BN14:CB14"/>
    <mergeCell ref="CQ13:DD13"/>
    <mergeCell ref="CC13:CP13"/>
    <mergeCell ref="CC14:CP14"/>
    <mergeCell ref="CC15:CP15"/>
    <mergeCell ref="CC10:CP10"/>
    <mergeCell ref="CC11:CP11"/>
    <mergeCell ref="BN10:CB10"/>
    <mergeCell ref="BN8:CB8"/>
    <mergeCell ref="BE59:BX59"/>
    <mergeCell ref="CA59:DD59"/>
    <mergeCell ref="CQ14:DD14"/>
    <mergeCell ref="CQ15:DD15"/>
    <mergeCell ref="BN13:CB13"/>
    <mergeCell ref="BN15:CB15"/>
    <mergeCell ref="B41:AX41"/>
    <mergeCell ref="AY41:BM41"/>
    <mergeCell ref="B42:AX42"/>
    <mergeCell ref="AY42:BM42"/>
    <mergeCell ref="B33:AX33"/>
    <mergeCell ref="B44:AX44"/>
    <mergeCell ref="B38:AX38"/>
    <mergeCell ref="AY33:BM33"/>
    <mergeCell ref="AY34:BM34"/>
    <mergeCell ref="B37:AX37"/>
    <mergeCell ref="AY10:BM10"/>
    <mergeCell ref="AY14:BM14"/>
    <mergeCell ref="AY16:BM16"/>
    <mergeCell ref="B15:AX15"/>
    <mergeCell ref="AY12:BM12"/>
    <mergeCell ref="AY11:BM11"/>
    <mergeCell ref="B14:AX14"/>
    <mergeCell ref="B12:AX12"/>
    <mergeCell ref="B13:AX13"/>
    <mergeCell ref="B34:AX34"/>
    <mergeCell ref="B17:AX17"/>
    <mergeCell ref="B10:AX10"/>
    <mergeCell ref="B9:AX9"/>
    <mergeCell ref="CC38:CP38"/>
    <mergeCell ref="B39:AX39"/>
    <mergeCell ref="AY40:BM40"/>
    <mergeCell ref="AY39:BM39"/>
    <mergeCell ref="CC39:CP39"/>
    <mergeCell ref="B40:AX40"/>
    <mergeCell ref="BN40:CB40"/>
    <mergeCell ref="CC40:CP40"/>
    <mergeCell ref="BN9:CB9"/>
    <mergeCell ref="B8:AX8"/>
    <mergeCell ref="AY8:BM8"/>
    <mergeCell ref="AY7:BM7"/>
    <mergeCell ref="CC8:CP8"/>
    <mergeCell ref="AY6:BM6"/>
    <mergeCell ref="CC6:CP6"/>
    <mergeCell ref="BN7:CB7"/>
    <mergeCell ref="B6:AX6"/>
    <mergeCell ref="B7:AX7"/>
    <mergeCell ref="BN11:CB11"/>
    <mergeCell ref="B19:AX19"/>
    <mergeCell ref="B21:AX21"/>
    <mergeCell ref="AY19:BM19"/>
    <mergeCell ref="B18:AX18"/>
    <mergeCell ref="AY21:BM21"/>
    <mergeCell ref="B20:AX20"/>
    <mergeCell ref="AY20:BM20"/>
    <mergeCell ref="BN16:CB16"/>
    <mergeCell ref="BN19:CB19"/>
    <mergeCell ref="BN22:CB22"/>
    <mergeCell ref="B27:AX27"/>
    <mergeCell ref="BN26:CB26"/>
    <mergeCell ref="BN27:CB27"/>
    <mergeCell ref="B23:AX23"/>
    <mergeCell ref="AY23:BM23"/>
    <mergeCell ref="B25:AX25"/>
    <mergeCell ref="B24:AX24"/>
    <mergeCell ref="B22:AX22"/>
    <mergeCell ref="AY22:BM22"/>
    <mergeCell ref="BN23:CB23"/>
    <mergeCell ref="BN24:CB24"/>
    <mergeCell ref="BN25:CB25"/>
    <mergeCell ref="B28:AX28"/>
    <mergeCell ref="AY28:BM28"/>
    <mergeCell ref="BN28:CB28"/>
    <mergeCell ref="BN31:CB31"/>
    <mergeCell ref="CC29:CP29"/>
    <mergeCell ref="B29:AX29"/>
    <mergeCell ref="AY29:BM29"/>
    <mergeCell ref="B31:AX31"/>
    <mergeCell ref="AY31:BM31"/>
    <mergeCell ref="B30:AX30"/>
    <mergeCell ref="AY30:BM30"/>
    <mergeCell ref="CC31:CP31"/>
    <mergeCell ref="BN29:CB29"/>
    <mergeCell ref="CC33:CP33"/>
    <mergeCell ref="B32:AX32"/>
    <mergeCell ref="AY32:BM32"/>
    <mergeCell ref="CC32:CP32"/>
    <mergeCell ref="BN32:CB32"/>
    <mergeCell ref="BN33:CB33"/>
    <mergeCell ref="CC34:CP34"/>
    <mergeCell ref="BN34:CB34"/>
    <mergeCell ref="B36:AX36"/>
    <mergeCell ref="AY36:BM36"/>
    <mergeCell ref="CC36:CP36"/>
    <mergeCell ref="B35:AX35"/>
    <mergeCell ref="AY35:BM35"/>
    <mergeCell ref="CC35:CP35"/>
    <mergeCell ref="BN35:CB35"/>
    <mergeCell ref="AY37:BM37"/>
    <mergeCell ref="CC37:CP37"/>
    <mergeCell ref="B45:AX45"/>
    <mergeCell ref="AY45:BM45"/>
    <mergeCell ref="CC45:CP45"/>
    <mergeCell ref="B43:AX43"/>
    <mergeCell ref="AY43:BM43"/>
    <mergeCell ref="CC43:CP43"/>
    <mergeCell ref="AY38:BM38"/>
    <mergeCell ref="AY44:BM44"/>
    <mergeCell ref="A4:AX5"/>
    <mergeCell ref="AY4:BM5"/>
    <mergeCell ref="BN6:CB6"/>
    <mergeCell ref="CQ12:DD12"/>
    <mergeCell ref="B11:AX11"/>
    <mergeCell ref="AY9:BM9"/>
    <mergeCell ref="CC9:CP9"/>
    <mergeCell ref="BN4:CB5"/>
    <mergeCell ref="CQ5:DD5"/>
    <mergeCell ref="CQ7:DD7"/>
    <mergeCell ref="CC41:CP41"/>
    <mergeCell ref="BN55:CB55"/>
    <mergeCell ref="BN54:CB54"/>
    <mergeCell ref="BN41:CB41"/>
    <mergeCell ref="BN43:CB43"/>
    <mergeCell ref="BN44:CB44"/>
    <mergeCell ref="CC55:CP55"/>
    <mergeCell ref="CC44:CP44"/>
    <mergeCell ref="BN42:CB42"/>
    <mergeCell ref="CC54:CP54"/>
    <mergeCell ref="BN17:CB17"/>
    <mergeCell ref="AY27:BM27"/>
    <mergeCell ref="BN18:CB18"/>
    <mergeCell ref="AY24:BM24"/>
    <mergeCell ref="AY26:BM26"/>
    <mergeCell ref="BN21:CB21"/>
    <mergeCell ref="AY17:BM17"/>
    <mergeCell ref="AY18:BM18"/>
    <mergeCell ref="BN20:CB20"/>
    <mergeCell ref="AY25:BM25"/>
    <mergeCell ref="CC18:CP18"/>
    <mergeCell ref="CQ29:DD29"/>
    <mergeCell ref="CQ30:DD30"/>
    <mergeCell ref="CQ31:DD31"/>
    <mergeCell ref="BN38:CB38"/>
    <mergeCell ref="BN39:CB39"/>
    <mergeCell ref="CQ35:DD35"/>
    <mergeCell ref="BN36:CB36"/>
    <mergeCell ref="CC30:CP30"/>
    <mergeCell ref="BN30:CB30"/>
    <mergeCell ref="CC42:CP42"/>
    <mergeCell ref="CC4:DD4"/>
    <mergeCell ref="CC27:CP27"/>
    <mergeCell ref="CC5:CP5"/>
    <mergeCell ref="CQ8:DD8"/>
    <mergeCell ref="CQ9:DD9"/>
    <mergeCell ref="CC22:CP22"/>
    <mergeCell ref="CC23:CP23"/>
    <mergeCell ref="CC7:CP7"/>
    <mergeCell ref="CQ10:DD10"/>
    <mergeCell ref="CC49:CP49"/>
    <mergeCell ref="CQ54:DD54"/>
    <mergeCell ref="CQ6:DD6"/>
    <mergeCell ref="BN37:CB37"/>
    <mergeCell ref="CQ18:DD18"/>
    <mergeCell ref="CQ44:DD44"/>
    <mergeCell ref="CQ49:DD49"/>
    <mergeCell ref="CQ47:DD47"/>
    <mergeCell ref="CQ45:DD45"/>
    <mergeCell ref="CQ46:DD46"/>
    <mergeCell ref="CQ24:DD24"/>
    <mergeCell ref="CQ25:DD25"/>
    <mergeCell ref="CQ55:DD55"/>
    <mergeCell ref="CQ48:DD48"/>
    <mergeCell ref="CQ53:DD53"/>
    <mergeCell ref="CQ52:DD52"/>
    <mergeCell ref="CQ50:DD50"/>
    <mergeCell ref="CQ36:DD36"/>
    <mergeCell ref="CQ43:DD43"/>
    <mergeCell ref="CQ27:DD27"/>
    <mergeCell ref="CQ33:DD33"/>
    <mergeCell ref="CQ28:DD28"/>
    <mergeCell ref="CQ34:DD34"/>
    <mergeCell ref="CQ32:DD32"/>
    <mergeCell ref="CQ42:DD42"/>
    <mergeCell ref="CQ41:DD41"/>
    <mergeCell ref="CQ37:DD37"/>
    <mergeCell ref="CQ38:DD38"/>
    <mergeCell ref="CC19:CP19"/>
    <mergeCell ref="CC21:CP21"/>
    <mergeCell ref="CC28:CP28"/>
    <mergeCell ref="CQ22:DD22"/>
    <mergeCell ref="CQ23:DD23"/>
    <mergeCell ref="CQ40:DD40"/>
    <mergeCell ref="CQ39:DD39"/>
    <mergeCell ref="CQ19:DD19"/>
    <mergeCell ref="CC20:CP20"/>
    <mergeCell ref="CQ26:DD26"/>
    <mergeCell ref="CC26:CP26"/>
    <mergeCell ref="CC24:CP24"/>
    <mergeCell ref="CQ20:DD20"/>
    <mergeCell ref="CQ21:DD21"/>
    <mergeCell ref="CC25:CP25"/>
    <mergeCell ref="B51:AX51"/>
    <mergeCell ref="CC48:CP48"/>
    <mergeCell ref="BN45:CB45"/>
    <mergeCell ref="BN46:CB46"/>
    <mergeCell ref="CC47:CP47"/>
    <mergeCell ref="AY46:BM46"/>
    <mergeCell ref="CC46:CP46"/>
    <mergeCell ref="B49:AX49"/>
    <mergeCell ref="BN50:CB50"/>
    <mergeCell ref="AY48:BM48"/>
    <mergeCell ref="BN48:CB48"/>
    <mergeCell ref="B50:AX50"/>
    <mergeCell ref="AY50:BM50"/>
    <mergeCell ref="BN49:CB49"/>
    <mergeCell ref="CC50:CP50"/>
    <mergeCell ref="AY51:BM51"/>
    <mergeCell ref="BN51:CB51"/>
    <mergeCell ref="CC51:CP51"/>
    <mergeCell ref="A2:DD2"/>
    <mergeCell ref="B16:AX16"/>
    <mergeCell ref="CQ51:DD51"/>
    <mergeCell ref="B47:AX47"/>
    <mergeCell ref="AY47:BM47"/>
    <mergeCell ref="BN47:CB47"/>
    <mergeCell ref="B46:AX46"/>
    <mergeCell ref="B48:AX48"/>
    <mergeCell ref="B52:AX52"/>
    <mergeCell ref="AY52:BM52"/>
    <mergeCell ref="CC52:CP52"/>
    <mergeCell ref="B53:AX53"/>
    <mergeCell ref="AY53:BM53"/>
    <mergeCell ref="BN53:CB53"/>
    <mergeCell ref="CC53:CP53"/>
    <mergeCell ref="BN52:CB52"/>
    <mergeCell ref="AY49:BM4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D69"/>
  <sheetViews>
    <sheetView view="pageBreakPreview" zoomScaleSheetLayoutView="100" zoomScalePageLayoutView="0" workbookViewId="0" topLeftCell="A1">
      <selection activeCell="CQ11" sqref="CQ11:DD1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106" t="s">
        <v>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33" t="s">
        <v>10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5"/>
      <c r="AY4" s="133" t="s">
        <v>99</v>
      </c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5"/>
      <c r="BN4" s="133" t="s">
        <v>88</v>
      </c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5"/>
      <c r="CC4" s="125" t="s">
        <v>89</v>
      </c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7"/>
    </row>
    <row r="5" spans="1:108" s="45" customFormat="1" ht="92.2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8"/>
      <c r="AY5" s="136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8"/>
      <c r="BN5" s="136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8"/>
      <c r="CC5" s="126" t="s">
        <v>149</v>
      </c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/>
      <c r="CQ5" s="126" t="s">
        <v>133</v>
      </c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7"/>
    </row>
    <row r="6" spans="1:108" ht="30" customHeight="1">
      <c r="A6" s="37"/>
      <c r="B6" s="78" t="s">
        <v>55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110" t="s">
        <v>30</v>
      </c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2"/>
      <c r="BN6" s="116">
        <f>CC6+0</f>
        <v>18453.38</v>
      </c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8"/>
      <c r="CC6" s="116">
        <v>18453.38</v>
      </c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8"/>
      <c r="CQ6" s="113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s="6" customFormat="1" ht="15">
      <c r="A7" s="37"/>
      <c r="B7" s="96" t="s">
        <v>114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7"/>
      <c r="AY7" s="142" t="s">
        <v>30</v>
      </c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4"/>
      <c r="BN7" s="122">
        <f>BN9+BN11+BN16</f>
        <v>14780668</v>
      </c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8"/>
      <c r="CC7" s="119">
        <f>CC9+CC11+CC18</f>
        <v>14780668</v>
      </c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2"/>
      <c r="CQ7" s="116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</row>
    <row r="8" spans="1:108" s="6" customFormat="1" ht="15">
      <c r="A8" s="37"/>
      <c r="B8" s="78" t="s">
        <v>16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9"/>
      <c r="AY8" s="110" t="s">
        <v>30</v>
      </c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2"/>
      <c r="BN8" s="113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5"/>
      <c r="CC8" s="113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5"/>
      <c r="CQ8" s="113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5"/>
    </row>
    <row r="9" spans="1:108" s="6" customFormat="1" ht="30" customHeight="1">
      <c r="A9" s="37"/>
      <c r="B9" s="78" t="s">
        <v>150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9"/>
      <c r="AY9" s="110" t="s">
        <v>30</v>
      </c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2"/>
      <c r="BN9" s="122">
        <f>CC9+0</f>
        <v>14720668</v>
      </c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8"/>
      <c r="CC9" s="119">
        <v>14720668</v>
      </c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1"/>
      <c r="CQ9" s="113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s="6" customFormat="1" ht="15">
      <c r="A10" s="37"/>
      <c r="B10" s="78" t="s">
        <v>105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9"/>
      <c r="AY10" s="110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2"/>
      <c r="BN10" s="113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5"/>
      <c r="CC10" s="113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  <c r="CQ10" s="113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08" s="6" customFormat="1" ht="74.25" customHeight="1">
      <c r="A11" s="38"/>
      <c r="B11" s="98" t="s">
        <v>159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147" t="s">
        <v>30</v>
      </c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9"/>
      <c r="BN11" s="139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1"/>
      <c r="CC11" s="139">
        <f>CC13+CC14</f>
        <v>0</v>
      </c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1"/>
      <c r="CQ11" s="151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3"/>
    </row>
    <row r="12" spans="1:108" s="6" customFormat="1" ht="15">
      <c r="A12" s="37"/>
      <c r="B12" s="78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9"/>
      <c r="AY12" s="110" t="s">
        <v>30</v>
      </c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2"/>
      <c r="BN12" s="113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5"/>
      <c r="CC12" s="113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5"/>
      <c r="CQ12" s="113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</row>
    <row r="13" spans="1:108" s="6" customFormat="1" ht="25.5" customHeight="1">
      <c r="A13" s="37"/>
      <c r="B13" s="145" t="s">
        <v>161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6"/>
      <c r="AY13" s="110" t="s">
        <v>30</v>
      </c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2"/>
      <c r="BN13" s="113">
        <v>0</v>
      </c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5"/>
      <c r="CC13" s="113">
        <v>0</v>
      </c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5"/>
      <c r="CQ13" s="113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</row>
    <row r="14" spans="1:108" s="6" customFormat="1" ht="15" customHeight="1">
      <c r="A14" s="3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9"/>
      <c r="AY14" s="110" t="s">
        <v>30</v>
      </c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2"/>
      <c r="BN14" s="113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  <c r="CC14" s="113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5"/>
      <c r="CQ14" s="113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s="6" customFormat="1" ht="15">
      <c r="A15" s="3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9"/>
      <c r="AY15" s="110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2"/>
      <c r="BN15" s="113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5"/>
      <c r="CC15" s="113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5"/>
      <c r="CQ15" s="113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s="6" customFormat="1" ht="30" customHeight="1">
      <c r="A16" s="37"/>
      <c r="B16" s="78" t="s">
        <v>115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9"/>
      <c r="AY16" s="110" t="s">
        <v>30</v>
      </c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2"/>
      <c r="BN16" s="116">
        <f>BN18+0</f>
        <v>60000</v>
      </c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8"/>
      <c r="CC16" s="116">
        <f>CC18+0</f>
        <v>60000</v>
      </c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8"/>
      <c r="CQ16" s="113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6" customFormat="1" ht="15" customHeight="1">
      <c r="A17" s="37"/>
      <c r="B17" s="78" t="s">
        <v>16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9"/>
      <c r="AY17" s="110" t="s">
        <v>30</v>
      </c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2"/>
      <c r="BN17" s="113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5"/>
      <c r="CC17" s="113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5"/>
      <c r="CQ17" s="113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s="6" customFormat="1" ht="31.5" customHeight="1">
      <c r="A18" s="37"/>
      <c r="B18" s="78" t="s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110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2"/>
      <c r="BN18" s="113">
        <f>CC18+0</f>
        <v>60000</v>
      </c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5"/>
      <c r="CC18" s="113">
        <v>60000</v>
      </c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5"/>
      <c r="CQ18" s="113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s="6" customFormat="1" ht="15">
      <c r="A19" s="37"/>
      <c r="B19" s="78" t="s">
        <v>90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9"/>
      <c r="AY19" s="110" t="s">
        <v>30</v>
      </c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2"/>
      <c r="BN19" s="113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  <c r="CC19" s="113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5"/>
      <c r="CQ19" s="113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s="6" customFormat="1" ht="30" customHeight="1">
      <c r="A20" s="37"/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9"/>
      <c r="AY20" s="110" t="s">
        <v>30</v>
      </c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2"/>
      <c r="BN20" s="113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5"/>
      <c r="CC20" s="113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5"/>
      <c r="CQ20" s="113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s="39" customFormat="1" ht="15" customHeight="1">
      <c r="A21" s="18"/>
      <c r="B21" s="96" t="s">
        <v>116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7"/>
      <c r="AY21" s="142">
        <v>900</v>
      </c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4"/>
      <c r="BN21" s="122">
        <f>BN23+BN28+BN43+BN44</f>
        <v>14799121.38</v>
      </c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8"/>
      <c r="CC21" s="119">
        <f>CC23+CC28+CC43+CC44</f>
        <v>14799121.38</v>
      </c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1"/>
      <c r="CQ21" s="116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8"/>
    </row>
    <row r="22" spans="1:108" s="6" customFormat="1" ht="15">
      <c r="A22" s="37"/>
      <c r="B22" s="78" t="s">
        <v>16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9"/>
      <c r="AY22" s="110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N22" s="113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  <c r="CC22" s="128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30"/>
      <c r="CQ22" s="113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s="6" customFormat="1" ht="30" customHeight="1">
      <c r="A23" s="37"/>
      <c r="B23" s="78" t="s">
        <v>36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110">
        <v>210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N23" s="122">
        <f>CC23+0</f>
        <v>12259000</v>
      </c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4"/>
      <c r="CC23" s="119">
        <f>CC25+CC26+CC27</f>
        <v>12259000</v>
      </c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1"/>
      <c r="CQ23" s="113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s="6" customFormat="1" ht="15">
      <c r="A24" s="37"/>
      <c r="B24" s="78" t="s">
        <v>11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9"/>
      <c r="AY24" s="110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2"/>
      <c r="BN24" s="113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5"/>
      <c r="CC24" s="113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5"/>
      <c r="CQ24" s="113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</row>
    <row r="25" spans="1:108" s="6" customFormat="1" ht="15">
      <c r="A25" s="37"/>
      <c r="B25" s="78" t="s">
        <v>37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9"/>
      <c r="AY25" s="110">
        <v>211</v>
      </c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2"/>
      <c r="BN25" s="113">
        <f>CC25+0</f>
        <v>9415000</v>
      </c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5"/>
      <c r="CC25" s="113">
        <v>9415000</v>
      </c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5"/>
      <c r="CQ25" s="113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s="6" customFormat="1" ht="15">
      <c r="A26" s="37"/>
      <c r="B26" s="78" t="s">
        <v>38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110">
        <v>212</v>
      </c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2"/>
      <c r="BN26" s="113">
        <f>CC26+0</f>
        <v>0</v>
      </c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5"/>
      <c r="CC26" s="113">
        <v>0</v>
      </c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5"/>
      <c r="CQ26" s="113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</row>
    <row r="27" spans="1:108" s="6" customFormat="1" ht="15">
      <c r="A27" s="37"/>
      <c r="B27" s="78" t="s">
        <v>98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9"/>
      <c r="AY27" s="110">
        <v>213</v>
      </c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2"/>
      <c r="BN27" s="113">
        <f>CC27+0</f>
        <v>2844000</v>
      </c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5"/>
      <c r="CC27" s="113">
        <v>2844000</v>
      </c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5"/>
      <c r="CQ27" s="113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s="6" customFormat="1" ht="15" customHeight="1">
      <c r="A28" s="37"/>
      <c r="B28" s="78" t="s">
        <v>39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9"/>
      <c r="AY28" s="110">
        <v>220</v>
      </c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2"/>
      <c r="BN28" s="116">
        <f>BN30+BN32+BN33+BN34+BN35</f>
        <v>1986000</v>
      </c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8"/>
      <c r="CC28" s="122">
        <f>CC30+CC31+CC32+CC33+CC34+CC35</f>
        <v>1986000</v>
      </c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4"/>
      <c r="CQ28" s="113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s="6" customFormat="1" ht="15">
      <c r="A29" s="37"/>
      <c r="B29" s="78" t="s">
        <v>11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9"/>
      <c r="AY29" s="110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2"/>
      <c r="BN29" s="113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  <c r="CC29" s="113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5"/>
      <c r="CQ29" s="113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s="6" customFormat="1" ht="15" customHeight="1">
      <c r="A30" s="37"/>
      <c r="B30" s="78" t="s">
        <v>117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9"/>
      <c r="AY30" s="110">
        <v>221</v>
      </c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2"/>
      <c r="BN30" s="113">
        <f>CC30+0</f>
        <v>33000</v>
      </c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5"/>
      <c r="CC30" s="113">
        <v>33000</v>
      </c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5"/>
      <c r="CQ30" s="113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1:108" s="6" customFormat="1" ht="15" customHeight="1">
      <c r="A31" s="37"/>
      <c r="B31" s="78" t="s">
        <v>118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9"/>
      <c r="AY31" s="110">
        <v>222</v>
      </c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2"/>
      <c r="BN31" s="113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13">
        <v>0</v>
      </c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5"/>
      <c r="CQ31" s="113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</row>
    <row r="32" spans="1:108" s="6" customFormat="1" ht="15" customHeight="1">
      <c r="A32" s="37"/>
      <c r="B32" s="78" t="s">
        <v>119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110">
        <v>223</v>
      </c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113">
        <f>CC32+0</f>
        <v>1416000</v>
      </c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13">
        <v>1416000</v>
      </c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5"/>
      <c r="CQ32" s="113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</row>
    <row r="33" spans="1:108" s="6" customFormat="1" ht="15" customHeight="1">
      <c r="A33" s="37"/>
      <c r="B33" s="78" t="s">
        <v>120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9"/>
      <c r="AY33" s="110">
        <v>224</v>
      </c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  <c r="BN33" s="113">
        <f>CC33+0</f>
        <v>0</v>
      </c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5"/>
      <c r="CC33" s="113">
        <v>0</v>
      </c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5"/>
      <c r="CQ33" s="113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</row>
    <row r="34" spans="1:108" s="6" customFormat="1" ht="15">
      <c r="A34" s="37"/>
      <c r="B34" s="78" t="s">
        <v>121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9"/>
      <c r="AY34" s="110">
        <v>225</v>
      </c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  <c r="BN34" s="113">
        <f>CC34+0</f>
        <v>326000</v>
      </c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5"/>
      <c r="CC34" s="113">
        <v>326000</v>
      </c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5"/>
      <c r="CQ34" s="113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1:108" s="6" customFormat="1" ht="15" customHeight="1">
      <c r="A35" s="37"/>
      <c r="B35" s="78" t="s">
        <v>122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110">
        <v>226</v>
      </c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2"/>
      <c r="BN35" s="113">
        <f>CC35+0</f>
        <v>211000</v>
      </c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  <c r="CC35" s="113">
        <v>211000</v>
      </c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5"/>
      <c r="CQ35" s="113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</row>
    <row r="36" spans="1:108" s="6" customFormat="1" ht="30" customHeight="1">
      <c r="A36" s="37"/>
      <c r="B36" s="78" t="s">
        <v>40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9"/>
      <c r="AY36" s="110">
        <v>240</v>
      </c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13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5"/>
      <c r="CC36" s="113">
        <f>CC38+0</f>
        <v>0</v>
      </c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5"/>
      <c r="CQ36" s="113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</row>
    <row r="37" spans="1:108" s="6" customFormat="1" ht="14.25" customHeight="1">
      <c r="A37" s="37"/>
      <c r="B37" s="78" t="s">
        <v>11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9"/>
      <c r="AY37" s="110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2"/>
      <c r="BN37" s="113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5"/>
      <c r="CC37" s="113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5"/>
      <c r="CQ37" s="113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</row>
    <row r="38" spans="1:108" s="6" customFormat="1" ht="30" customHeight="1">
      <c r="A38" s="37"/>
      <c r="B38" s="78" t="s">
        <v>59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9"/>
      <c r="AY38" s="110">
        <v>241</v>
      </c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2"/>
      <c r="BN38" s="113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5"/>
      <c r="CC38" s="113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5"/>
      <c r="CQ38" s="113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/>
    </row>
    <row r="39" spans="1:108" s="6" customFormat="1" ht="15">
      <c r="A39" s="37"/>
      <c r="B39" s="78" t="s">
        <v>57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110">
        <v>260</v>
      </c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2"/>
      <c r="BN39" s="113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5"/>
      <c r="CC39" s="113">
        <f>CC41+CC42</f>
        <v>0</v>
      </c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5"/>
      <c r="CQ39" s="113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5"/>
    </row>
    <row r="40" spans="1:108" s="6" customFormat="1" ht="14.25" customHeight="1">
      <c r="A40" s="37"/>
      <c r="B40" s="78" t="s">
        <v>11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9"/>
      <c r="AY40" s="110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2"/>
      <c r="BN40" s="113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5"/>
      <c r="CC40" s="113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5"/>
      <c r="CQ40" s="113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</row>
    <row r="41" spans="1:108" s="6" customFormat="1" ht="15" customHeight="1">
      <c r="A41" s="37"/>
      <c r="B41" s="78" t="s">
        <v>123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9"/>
      <c r="AY41" s="110">
        <v>262</v>
      </c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2"/>
      <c r="BN41" s="113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5"/>
      <c r="CC41" s="113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5"/>
      <c r="CQ41" s="113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</row>
    <row r="42" spans="1:108" s="6" customFormat="1" ht="45" customHeight="1">
      <c r="A42" s="37"/>
      <c r="B42" s="78" t="s">
        <v>124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9"/>
      <c r="AY42" s="110">
        <v>263</v>
      </c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2"/>
      <c r="BN42" s="113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5"/>
      <c r="CC42" s="113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5"/>
      <c r="CQ42" s="113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</row>
    <row r="43" spans="1:108" s="6" customFormat="1" ht="15">
      <c r="A43" s="37"/>
      <c r="B43" s="78" t="s">
        <v>58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9"/>
      <c r="AY43" s="110">
        <v>290</v>
      </c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2"/>
      <c r="BN43" s="116">
        <f>CC43+0</f>
        <v>38200</v>
      </c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8"/>
      <c r="CC43" s="116">
        <v>38200</v>
      </c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8"/>
      <c r="CQ43" s="113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</row>
    <row r="44" spans="1:108" s="6" customFormat="1" ht="15" customHeight="1">
      <c r="A44" s="37"/>
      <c r="B44" s="78" t="s">
        <v>31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9"/>
      <c r="AY44" s="110">
        <v>300</v>
      </c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2"/>
      <c r="BN44" s="116">
        <f>BN46+BN49</f>
        <v>515921.38</v>
      </c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8"/>
      <c r="CC44" s="116">
        <f>CC46+CC47+CC48+CC49</f>
        <v>515921.38</v>
      </c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8"/>
      <c r="CQ44" s="113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</row>
    <row r="45" spans="1:108" s="6" customFormat="1" ht="14.25" customHeight="1">
      <c r="A45" s="37"/>
      <c r="B45" s="78" t="s">
        <v>11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9"/>
      <c r="AY45" s="110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2"/>
      <c r="BN45" s="113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5"/>
      <c r="CC45" s="113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5"/>
      <c r="CQ45" s="113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</row>
    <row r="46" spans="1:108" s="6" customFormat="1" ht="15">
      <c r="A46" s="37"/>
      <c r="B46" s="78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9"/>
      <c r="AY46" s="110">
        <v>310</v>
      </c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2"/>
      <c r="BN46" s="113">
        <f>CC46+0</f>
        <v>226900</v>
      </c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5"/>
      <c r="CC46" s="113">
        <v>226900</v>
      </c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5"/>
      <c r="CQ46" s="113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s="6" customFormat="1" ht="30" customHeight="1">
      <c r="A47" s="37"/>
      <c r="B47" s="78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9"/>
      <c r="AY47" s="110">
        <v>320</v>
      </c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2"/>
      <c r="BN47" s="113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5"/>
      <c r="CC47" s="113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5"/>
      <c r="CQ47" s="113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</row>
    <row r="48" spans="1:108" s="6" customFormat="1" ht="30" customHeight="1">
      <c r="A48" s="37"/>
      <c r="B48" s="78" t="s">
        <v>129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9"/>
      <c r="AY48" s="110">
        <v>330</v>
      </c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2"/>
      <c r="BN48" s="113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5"/>
      <c r="CC48" s="113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5"/>
      <c r="CQ48" s="113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</row>
    <row r="49" spans="1:108" s="6" customFormat="1" ht="30.75" customHeight="1">
      <c r="A49" s="37"/>
      <c r="B49" s="78" t="s">
        <v>130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9"/>
      <c r="AY49" s="110">
        <v>340</v>
      </c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2"/>
      <c r="BN49" s="113">
        <f>CC49+0</f>
        <v>289021.38</v>
      </c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5"/>
      <c r="CC49" s="113">
        <v>289021.38</v>
      </c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5"/>
      <c r="CQ49" s="113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</row>
    <row r="50" spans="1:108" s="6" customFormat="1" ht="15">
      <c r="A50" s="37"/>
      <c r="B50" s="78" t="s">
        <v>100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110">
        <v>500</v>
      </c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2"/>
      <c r="BN50" s="113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5"/>
      <c r="CC50" s="113">
        <f>CC52+CC53</f>
        <v>0</v>
      </c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5"/>
      <c r="CQ50" s="113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5"/>
    </row>
    <row r="51" spans="1:108" s="6" customFormat="1" ht="14.25" customHeight="1">
      <c r="A51" s="37"/>
      <c r="B51" s="78" t="s">
        <v>11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9"/>
      <c r="AY51" s="110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2"/>
      <c r="BN51" s="113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5"/>
      <c r="CC51" s="113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5"/>
      <c r="CQ51" s="113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5"/>
    </row>
    <row r="52" spans="1:108" s="6" customFormat="1" ht="30" customHeight="1">
      <c r="A52" s="37"/>
      <c r="B52" s="78" t="s">
        <v>125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110">
        <v>520</v>
      </c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2"/>
      <c r="BN52" s="113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5"/>
      <c r="CC52" s="113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5"/>
      <c r="CQ52" s="113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5"/>
    </row>
    <row r="53" spans="1:108" s="6" customFormat="1" ht="30" customHeight="1">
      <c r="A53" s="37"/>
      <c r="B53" s="78" t="s">
        <v>126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9"/>
      <c r="AY53" s="110">
        <v>530</v>
      </c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2"/>
      <c r="BN53" s="113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5"/>
      <c r="CC53" s="113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5"/>
      <c r="CQ53" s="113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5"/>
    </row>
    <row r="54" spans="1:108" s="6" customFormat="1" ht="15" customHeight="1">
      <c r="A54" s="37"/>
      <c r="B54" s="160" t="s">
        <v>32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1"/>
      <c r="AY54" s="110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2"/>
      <c r="BN54" s="113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5"/>
      <c r="CC54" s="113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5"/>
      <c r="CQ54" s="113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5"/>
    </row>
    <row r="55" spans="1:108" s="6" customFormat="1" ht="15">
      <c r="A55" s="37"/>
      <c r="B55" s="78" t="s">
        <v>33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9"/>
      <c r="AY55" s="110" t="s">
        <v>30</v>
      </c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  <c r="BN55" s="113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5"/>
      <c r="CC55" s="113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5"/>
      <c r="CQ55" s="113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ht="22.5" customHeight="1"/>
    <row r="57" spans="1:61" ht="14.25" customHeight="1">
      <c r="A57" s="6" t="s">
        <v>151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132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 t="s">
        <v>106</v>
      </c>
      <c r="B59" s="6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CA59" s="150" t="s">
        <v>6</v>
      </c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</row>
    <row r="60" spans="1:108" s="2" customFormat="1" ht="12">
      <c r="A60" s="40"/>
      <c r="B60" s="40"/>
      <c r="BE60" s="157" t="s">
        <v>22</v>
      </c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CA60" s="157" t="s">
        <v>23</v>
      </c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</row>
    <row r="61" spans="1:108" s="2" customFormat="1" ht="12" customHeight="1">
      <c r="A61" s="40"/>
      <c r="B61" s="40"/>
      <c r="BE61" s="157" t="s">
        <v>22</v>
      </c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CA61" s="157" t="s">
        <v>23</v>
      </c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</row>
    <row r="62" spans="1:108" ht="14.25" customHeight="1">
      <c r="A62" s="6" t="s">
        <v>152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ht="14.25" customHeight="1">
      <c r="A63" s="6" t="s">
        <v>153</v>
      </c>
      <c r="B63" s="6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CA63" s="150" t="s">
        <v>158</v>
      </c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</row>
    <row r="64" spans="1:108" ht="16.5" customHeight="1">
      <c r="A64" s="6"/>
      <c r="B64" s="6"/>
      <c r="BE64" s="157" t="s">
        <v>22</v>
      </c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2"/>
      <c r="BZ64" s="2"/>
      <c r="CA64" s="157" t="s">
        <v>23</v>
      </c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</row>
    <row r="65" spans="1:108" s="45" customFormat="1" ht="13.5" customHeight="1">
      <c r="A65" s="44" t="s">
        <v>95</v>
      </c>
      <c r="B65" s="44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CA65" s="158" t="s">
        <v>158</v>
      </c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</row>
    <row r="66" spans="1:108" s="2" customFormat="1" ht="13.5" customHeight="1">
      <c r="A66" s="40"/>
      <c r="B66" s="40"/>
      <c r="BE66" s="157" t="s">
        <v>22</v>
      </c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CA66" s="157" t="s">
        <v>23</v>
      </c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</row>
    <row r="67" spans="1:35" s="45" customFormat="1" ht="12" customHeight="1">
      <c r="A67" s="44" t="s">
        <v>96</v>
      </c>
      <c r="B67" s="44"/>
      <c r="G67" s="159" t="s">
        <v>4</v>
      </c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</row>
    <row r="68" s="45" customFormat="1" ht="25.5" customHeight="1"/>
    <row r="69" spans="2:36" s="45" customFormat="1" ht="12" customHeight="1">
      <c r="B69" s="46" t="s">
        <v>12</v>
      </c>
      <c r="C69" s="154" t="s">
        <v>7</v>
      </c>
      <c r="D69" s="154"/>
      <c r="E69" s="154"/>
      <c r="F69" s="154"/>
      <c r="G69" s="45" t="s">
        <v>12</v>
      </c>
      <c r="J69" s="154" t="s">
        <v>8</v>
      </c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5">
        <v>20</v>
      </c>
      <c r="AC69" s="155"/>
      <c r="AD69" s="155"/>
      <c r="AE69" s="155"/>
      <c r="AF69" s="156" t="s">
        <v>5</v>
      </c>
      <c r="AG69" s="156"/>
      <c r="AH69" s="156"/>
      <c r="AI69" s="156"/>
      <c r="AJ69" s="45" t="s">
        <v>13</v>
      </c>
    </row>
    <row r="70" s="45" customFormat="1" ht="3" customHeight="1"/>
  </sheetData>
  <sheetProtection/>
  <mergeCells count="276">
    <mergeCell ref="BE66:BX66"/>
    <mergeCell ref="CA66:DD66"/>
    <mergeCell ref="G67:AI67"/>
    <mergeCell ref="C69:F69"/>
    <mergeCell ref="J69:AA69"/>
    <mergeCell ref="AB69:AE69"/>
    <mergeCell ref="AF69:AI69"/>
    <mergeCell ref="BE63:BX63"/>
    <mergeCell ref="CA63:DD63"/>
    <mergeCell ref="BE64:BX64"/>
    <mergeCell ref="CA64:DD64"/>
    <mergeCell ref="BE65:BX65"/>
    <mergeCell ref="CA65:DD65"/>
    <mergeCell ref="BE59:BX59"/>
    <mergeCell ref="CA59:DD59"/>
    <mergeCell ref="BE60:BX60"/>
    <mergeCell ref="CA60:DD60"/>
    <mergeCell ref="BE61:BX61"/>
    <mergeCell ref="CA61:DD61"/>
    <mergeCell ref="B54:AX54"/>
    <mergeCell ref="AY54:BM54"/>
    <mergeCell ref="BN54:CB54"/>
    <mergeCell ref="CC54:CP54"/>
    <mergeCell ref="CQ54:DD54"/>
    <mergeCell ref="B55:AX55"/>
    <mergeCell ref="AY55:BM55"/>
    <mergeCell ref="BN55:CB55"/>
    <mergeCell ref="CC55:CP55"/>
    <mergeCell ref="CQ55:DD55"/>
    <mergeCell ref="B52:AX52"/>
    <mergeCell ref="AY52:BM52"/>
    <mergeCell ref="BN52:CB52"/>
    <mergeCell ref="CC52:CP52"/>
    <mergeCell ref="CQ52:DD52"/>
    <mergeCell ref="B53:AX53"/>
    <mergeCell ref="AY53:BM53"/>
    <mergeCell ref="BN53:CB53"/>
    <mergeCell ref="CC53:CP53"/>
    <mergeCell ref="CQ53:DD53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51:DD51"/>
    <mergeCell ref="B48:AX48"/>
    <mergeCell ref="AY48:BM48"/>
    <mergeCell ref="BN48:CB48"/>
    <mergeCell ref="CC48:CP48"/>
    <mergeCell ref="CQ48:DD48"/>
    <mergeCell ref="B49:AX49"/>
    <mergeCell ref="AY49:BM49"/>
    <mergeCell ref="BN49:CB49"/>
    <mergeCell ref="CC49:CP49"/>
    <mergeCell ref="CQ49:DD49"/>
    <mergeCell ref="B46:AX46"/>
    <mergeCell ref="AY46:BM46"/>
    <mergeCell ref="BN46:CB46"/>
    <mergeCell ref="CC46:CP46"/>
    <mergeCell ref="CQ46:DD46"/>
    <mergeCell ref="B47:AX47"/>
    <mergeCell ref="AY47:BM47"/>
    <mergeCell ref="BN47:CB47"/>
    <mergeCell ref="CC47:CP47"/>
    <mergeCell ref="CQ47:DD47"/>
    <mergeCell ref="B44:AX44"/>
    <mergeCell ref="AY44:BM44"/>
    <mergeCell ref="BN44:CB44"/>
    <mergeCell ref="CC44:CP44"/>
    <mergeCell ref="CQ44:DD44"/>
    <mergeCell ref="B45:AX45"/>
    <mergeCell ref="AY45:BM45"/>
    <mergeCell ref="BN45:CB45"/>
    <mergeCell ref="CC45:CP45"/>
    <mergeCell ref="CQ45:DD45"/>
    <mergeCell ref="B42:AX42"/>
    <mergeCell ref="AY42:BM42"/>
    <mergeCell ref="BN42:CB42"/>
    <mergeCell ref="CC42:CP42"/>
    <mergeCell ref="CQ42:DD42"/>
    <mergeCell ref="B43:AX43"/>
    <mergeCell ref="AY43:BM43"/>
    <mergeCell ref="BN43:CB43"/>
    <mergeCell ref="CC43:CP43"/>
    <mergeCell ref="CQ43:DD43"/>
    <mergeCell ref="B40:AX40"/>
    <mergeCell ref="AY40:BM40"/>
    <mergeCell ref="BN40:CB40"/>
    <mergeCell ref="CC40:CP40"/>
    <mergeCell ref="CQ40:DD40"/>
    <mergeCell ref="B41:AX41"/>
    <mergeCell ref="AY41:BM41"/>
    <mergeCell ref="BN41:CB41"/>
    <mergeCell ref="CC41:CP41"/>
    <mergeCell ref="CQ41:DD41"/>
    <mergeCell ref="B38:AX38"/>
    <mergeCell ref="AY38:BM38"/>
    <mergeCell ref="BN38:CB38"/>
    <mergeCell ref="CC38:CP38"/>
    <mergeCell ref="CQ38:DD38"/>
    <mergeCell ref="B39:AX39"/>
    <mergeCell ref="AY39:BM39"/>
    <mergeCell ref="BN39:CB39"/>
    <mergeCell ref="CC39:CP39"/>
    <mergeCell ref="CQ39:DD39"/>
    <mergeCell ref="B36:AX36"/>
    <mergeCell ref="AY36:BM36"/>
    <mergeCell ref="BN36:CB36"/>
    <mergeCell ref="CC36:CP36"/>
    <mergeCell ref="CQ36:DD36"/>
    <mergeCell ref="B37:AX37"/>
    <mergeCell ref="AY37:BM37"/>
    <mergeCell ref="BN37:CB37"/>
    <mergeCell ref="CC37:CP37"/>
    <mergeCell ref="CQ37:DD37"/>
    <mergeCell ref="B34:AX34"/>
    <mergeCell ref="AY34:BM34"/>
    <mergeCell ref="BN34:CB34"/>
    <mergeCell ref="CC34:CP34"/>
    <mergeCell ref="CQ34:DD34"/>
    <mergeCell ref="B35:AX35"/>
    <mergeCell ref="AY35:BM35"/>
    <mergeCell ref="BN35:CB35"/>
    <mergeCell ref="CC35:CP35"/>
    <mergeCell ref="CQ35:DD35"/>
    <mergeCell ref="B32:AX32"/>
    <mergeCell ref="AY32:BM32"/>
    <mergeCell ref="BN32:CB32"/>
    <mergeCell ref="CC32:CP32"/>
    <mergeCell ref="CQ32:DD32"/>
    <mergeCell ref="B33:AX33"/>
    <mergeCell ref="AY33:BM33"/>
    <mergeCell ref="BN33:CB33"/>
    <mergeCell ref="CC33:CP33"/>
    <mergeCell ref="CQ33:DD33"/>
    <mergeCell ref="B30:AX30"/>
    <mergeCell ref="AY30:BM30"/>
    <mergeCell ref="BN30:CB30"/>
    <mergeCell ref="CC30:CP30"/>
    <mergeCell ref="CQ30:DD30"/>
    <mergeCell ref="B31:AX31"/>
    <mergeCell ref="AY31:BM31"/>
    <mergeCell ref="BN31:CB31"/>
    <mergeCell ref="CC31:CP31"/>
    <mergeCell ref="CQ31:DD31"/>
    <mergeCell ref="B28:AX28"/>
    <mergeCell ref="AY28:BM28"/>
    <mergeCell ref="BN28:CB28"/>
    <mergeCell ref="CC28:CP28"/>
    <mergeCell ref="CQ28:DD28"/>
    <mergeCell ref="B29:AX29"/>
    <mergeCell ref="AY29:BM29"/>
    <mergeCell ref="BN29:CB29"/>
    <mergeCell ref="CC29:CP29"/>
    <mergeCell ref="CQ29:DD29"/>
    <mergeCell ref="B26:AX26"/>
    <mergeCell ref="AY26:BM26"/>
    <mergeCell ref="BN26:CB26"/>
    <mergeCell ref="CC26:CP26"/>
    <mergeCell ref="CQ26:DD26"/>
    <mergeCell ref="B27:AX27"/>
    <mergeCell ref="AY27:BM27"/>
    <mergeCell ref="BN27:CB27"/>
    <mergeCell ref="CC27:CP27"/>
    <mergeCell ref="CQ27:DD27"/>
    <mergeCell ref="B24:AX24"/>
    <mergeCell ref="AY24:BM24"/>
    <mergeCell ref="BN24:CB24"/>
    <mergeCell ref="CC24:CP24"/>
    <mergeCell ref="CQ24:DD24"/>
    <mergeCell ref="B25:AX25"/>
    <mergeCell ref="AY25:BM25"/>
    <mergeCell ref="BN25:CB25"/>
    <mergeCell ref="CC25:CP25"/>
    <mergeCell ref="CQ25:DD25"/>
    <mergeCell ref="B22:AX22"/>
    <mergeCell ref="AY22:BM22"/>
    <mergeCell ref="BN22:CB22"/>
    <mergeCell ref="CC22:CP22"/>
    <mergeCell ref="CQ22:DD22"/>
    <mergeCell ref="B23:AX23"/>
    <mergeCell ref="AY23:BM23"/>
    <mergeCell ref="BN23:CB23"/>
    <mergeCell ref="CC23:CP23"/>
    <mergeCell ref="CQ23:DD23"/>
    <mergeCell ref="B20:AX20"/>
    <mergeCell ref="AY20:BM20"/>
    <mergeCell ref="BN20:CB20"/>
    <mergeCell ref="CC20:CP20"/>
    <mergeCell ref="CQ20:DD20"/>
    <mergeCell ref="B21:AX21"/>
    <mergeCell ref="AY21:BM21"/>
    <mergeCell ref="BN21:CB21"/>
    <mergeCell ref="CC21:CP21"/>
    <mergeCell ref="CQ21:DD21"/>
    <mergeCell ref="B18:AX18"/>
    <mergeCell ref="AY18:BM18"/>
    <mergeCell ref="BN18:CB18"/>
    <mergeCell ref="CC18:CP18"/>
    <mergeCell ref="CQ18:DD18"/>
    <mergeCell ref="B19:AX19"/>
    <mergeCell ref="AY19:BM19"/>
    <mergeCell ref="BN19:CB19"/>
    <mergeCell ref="CC19:CP19"/>
    <mergeCell ref="CQ19:DD19"/>
    <mergeCell ref="B16:AX16"/>
    <mergeCell ref="AY16:BM16"/>
    <mergeCell ref="BN16:CB16"/>
    <mergeCell ref="CC16:CP16"/>
    <mergeCell ref="CQ16:DD16"/>
    <mergeCell ref="B17:AX17"/>
    <mergeCell ref="AY17:BM17"/>
    <mergeCell ref="BN17:CB17"/>
    <mergeCell ref="CC17:CP17"/>
    <mergeCell ref="CQ17:DD17"/>
    <mergeCell ref="B14:AX14"/>
    <mergeCell ref="AY14:BM14"/>
    <mergeCell ref="BN14:CB14"/>
    <mergeCell ref="CC14:CP14"/>
    <mergeCell ref="CQ14:DD14"/>
    <mergeCell ref="B15:AX15"/>
    <mergeCell ref="AY15:BM15"/>
    <mergeCell ref="BN15:CB15"/>
    <mergeCell ref="CC15:CP15"/>
    <mergeCell ref="CQ15:DD15"/>
    <mergeCell ref="B12:AX12"/>
    <mergeCell ref="AY12:BM12"/>
    <mergeCell ref="BN12:CB12"/>
    <mergeCell ref="CC12:CP12"/>
    <mergeCell ref="CQ12:DD12"/>
    <mergeCell ref="B13:AX13"/>
    <mergeCell ref="AY13:BM13"/>
    <mergeCell ref="BN13:CB13"/>
    <mergeCell ref="CC13:CP13"/>
    <mergeCell ref="CQ13:DD13"/>
    <mergeCell ref="B10:AX10"/>
    <mergeCell ref="AY10:BM10"/>
    <mergeCell ref="BN10:CB10"/>
    <mergeCell ref="CC10:CP10"/>
    <mergeCell ref="CQ10:DD10"/>
    <mergeCell ref="B11:AX11"/>
    <mergeCell ref="AY11:BM11"/>
    <mergeCell ref="BN11:CB11"/>
    <mergeCell ref="CC11:CP11"/>
    <mergeCell ref="CQ11:DD11"/>
    <mergeCell ref="B8:AX8"/>
    <mergeCell ref="AY8:BM8"/>
    <mergeCell ref="BN8:CB8"/>
    <mergeCell ref="CC8:CP8"/>
    <mergeCell ref="CQ8:DD8"/>
    <mergeCell ref="B9:AX9"/>
    <mergeCell ref="AY9:BM9"/>
    <mergeCell ref="BN9:CB9"/>
    <mergeCell ref="CC9:CP9"/>
    <mergeCell ref="CQ9:DD9"/>
    <mergeCell ref="B6:AX6"/>
    <mergeCell ref="AY6:BM6"/>
    <mergeCell ref="BN6:CB6"/>
    <mergeCell ref="CC6:CP6"/>
    <mergeCell ref="CQ6:DD6"/>
    <mergeCell ref="B7:AX7"/>
    <mergeCell ref="AY7:BM7"/>
    <mergeCell ref="BN7:CB7"/>
    <mergeCell ref="CC7:CP7"/>
    <mergeCell ref="CQ7:DD7"/>
    <mergeCell ref="A2:DD2"/>
    <mergeCell ref="A4:AX5"/>
    <mergeCell ref="AY4:BM5"/>
    <mergeCell ref="BN4:CB5"/>
    <mergeCell ref="CC4:DD4"/>
    <mergeCell ref="CC5:CP5"/>
    <mergeCell ref="CQ5:D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D69"/>
  <sheetViews>
    <sheetView view="pageBreakPreview" zoomScaleSheetLayoutView="100" zoomScalePageLayoutView="0" workbookViewId="0" topLeftCell="A1">
      <selection activeCell="CC7" sqref="CC6:CP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106" t="s">
        <v>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33" t="s">
        <v>10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5"/>
      <c r="AY4" s="133" t="s">
        <v>99</v>
      </c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5"/>
      <c r="BN4" s="133" t="s">
        <v>88</v>
      </c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5"/>
      <c r="CC4" s="125" t="s">
        <v>89</v>
      </c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7"/>
    </row>
    <row r="5" spans="1:108" s="45" customFormat="1" ht="92.2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8"/>
      <c r="AY5" s="136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8"/>
      <c r="BN5" s="136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8"/>
      <c r="CC5" s="126" t="s">
        <v>149</v>
      </c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/>
      <c r="CQ5" s="126" t="s">
        <v>133</v>
      </c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7"/>
    </row>
    <row r="6" spans="1:108" ht="30" customHeight="1">
      <c r="A6" s="37"/>
      <c r="B6" s="78" t="s">
        <v>55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110" t="s">
        <v>30</v>
      </c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2"/>
      <c r="BN6" s="116">
        <f>CC6+0</f>
        <v>18453.38</v>
      </c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8"/>
      <c r="CC6" s="116">
        <v>18453.38</v>
      </c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8"/>
      <c r="CQ6" s="113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s="6" customFormat="1" ht="15">
      <c r="A7" s="37"/>
      <c r="B7" s="96" t="s">
        <v>114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7"/>
      <c r="AY7" s="142" t="s">
        <v>30</v>
      </c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4"/>
      <c r="BN7" s="122">
        <f>BN9+BN11+BN16</f>
        <v>14693956</v>
      </c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8"/>
      <c r="CC7" s="119">
        <f>CC9+CC11+CC18</f>
        <v>14693956</v>
      </c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2"/>
      <c r="CQ7" s="116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</row>
    <row r="8" spans="1:108" s="6" customFormat="1" ht="15">
      <c r="A8" s="37"/>
      <c r="B8" s="78" t="s">
        <v>16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9"/>
      <c r="AY8" s="110" t="s">
        <v>30</v>
      </c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2"/>
      <c r="BN8" s="113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5"/>
      <c r="CC8" s="113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5"/>
      <c r="CQ8" s="113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5"/>
    </row>
    <row r="9" spans="1:108" s="6" customFormat="1" ht="30" customHeight="1">
      <c r="A9" s="37"/>
      <c r="B9" s="78" t="s">
        <v>150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9"/>
      <c r="AY9" s="110" t="s">
        <v>30</v>
      </c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2"/>
      <c r="BN9" s="122">
        <f>CC9+0</f>
        <v>14590468</v>
      </c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8"/>
      <c r="CC9" s="119">
        <f>14720668-130200</f>
        <v>14590468</v>
      </c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1"/>
      <c r="CQ9" s="113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s="6" customFormat="1" ht="15">
      <c r="A10" s="37"/>
      <c r="B10" s="78" t="s">
        <v>105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9"/>
      <c r="AY10" s="110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2"/>
      <c r="BN10" s="113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5"/>
      <c r="CC10" s="113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  <c r="CQ10" s="113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08" s="6" customFormat="1" ht="74.25" customHeight="1">
      <c r="A11" s="38"/>
      <c r="B11" s="98" t="s">
        <v>159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147" t="s">
        <v>30</v>
      </c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9"/>
      <c r="BN11" s="139">
        <v>33488</v>
      </c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1"/>
      <c r="CC11" s="139">
        <f>CC13+CC14</f>
        <v>33488</v>
      </c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1"/>
      <c r="CQ11" s="151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3"/>
    </row>
    <row r="12" spans="1:108" s="6" customFormat="1" ht="15">
      <c r="A12" s="37"/>
      <c r="B12" s="78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9"/>
      <c r="AY12" s="110" t="s">
        <v>30</v>
      </c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2"/>
      <c r="BN12" s="113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5"/>
      <c r="CC12" s="113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5"/>
      <c r="CQ12" s="113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</row>
    <row r="13" spans="1:108" s="6" customFormat="1" ht="25.5" customHeight="1">
      <c r="A13" s="37"/>
      <c r="B13" s="145" t="s">
        <v>161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6"/>
      <c r="AY13" s="110" t="s">
        <v>30</v>
      </c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2"/>
      <c r="BN13" s="122">
        <f>CC13+0</f>
        <v>33488</v>
      </c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8"/>
      <c r="CC13" s="113">
        <v>33488</v>
      </c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5"/>
      <c r="CQ13" s="113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</row>
    <row r="14" spans="1:108" s="6" customFormat="1" ht="15" customHeight="1">
      <c r="A14" s="3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9"/>
      <c r="AY14" s="110" t="s">
        <v>30</v>
      </c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2"/>
      <c r="BN14" s="113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  <c r="CC14" s="113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5"/>
      <c r="CQ14" s="113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s="6" customFormat="1" ht="15">
      <c r="A15" s="3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9"/>
      <c r="AY15" s="110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2"/>
      <c r="BN15" s="113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5"/>
      <c r="CC15" s="113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5"/>
      <c r="CQ15" s="113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s="6" customFormat="1" ht="30" customHeight="1">
      <c r="A16" s="37"/>
      <c r="B16" s="78" t="s">
        <v>115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9"/>
      <c r="AY16" s="110" t="s">
        <v>30</v>
      </c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2"/>
      <c r="BN16" s="116">
        <f>BN18+0</f>
        <v>70000</v>
      </c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8"/>
      <c r="CC16" s="116">
        <f>CC18+0</f>
        <v>70000</v>
      </c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8"/>
      <c r="CQ16" s="113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6" customFormat="1" ht="15" customHeight="1">
      <c r="A17" s="37"/>
      <c r="B17" s="78" t="s">
        <v>16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9"/>
      <c r="AY17" s="110" t="s">
        <v>30</v>
      </c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2"/>
      <c r="BN17" s="113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5"/>
      <c r="CC17" s="113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5"/>
      <c r="CQ17" s="113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s="6" customFormat="1" ht="31.5" customHeight="1">
      <c r="A18" s="37"/>
      <c r="B18" s="78" t="s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110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2"/>
      <c r="BN18" s="113">
        <f>CC18+0</f>
        <v>70000</v>
      </c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5"/>
      <c r="CC18" s="113">
        <f>10000+60000</f>
        <v>70000</v>
      </c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5"/>
      <c r="CQ18" s="113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s="6" customFormat="1" ht="15">
      <c r="A19" s="37"/>
      <c r="B19" s="78" t="s">
        <v>90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9"/>
      <c r="AY19" s="110" t="s">
        <v>30</v>
      </c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2"/>
      <c r="BN19" s="113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  <c r="CC19" s="113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5"/>
      <c r="CQ19" s="113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s="6" customFormat="1" ht="30" customHeight="1">
      <c r="A20" s="37"/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9"/>
      <c r="AY20" s="110" t="s">
        <v>30</v>
      </c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2"/>
      <c r="BN20" s="113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5"/>
      <c r="CC20" s="113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5"/>
      <c r="CQ20" s="113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s="39" customFormat="1" ht="15" customHeight="1">
      <c r="A21" s="18"/>
      <c r="B21" s="96" t="s">
        <v>116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7"/>
      <c r="AY21" s="142">
        <v>900</v>
      </c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4"/>
      <c r="BN21" s="122">
        <f>BN23+BN28+BN43+BN44</f>
        <v>14712409.38</v>
      </c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8"/>
      <c r="CC21" s="119">
        <f>CC23+CC28+CC43+CC44</f>
        <v>14712409.38</v>
      </c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1"/>
      <c r="CQ21" s="116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8"/>
    </row>
    <row r="22" spans="1:108" s="6" customFormat="1" ht="15">
      <c r="A22" s="37"/>
      <c r="B22" s="78" t="s">
        <v>16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9"/>
      <c r="AY22" s="110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N22" s="113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  <c r="CC22" s="128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30"/>
      <c r="CQ22" s="113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s="6" customFormat="1" ht="30" customHeight="1">
      <c r="A23" s="37"/>
      <c r="B23" s="78" t="s">
        <v>36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110">
        <v>210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N23" s="122">
        <f>CC23+0</f>
        <v>12128800</v>
      </c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4"/>
      <c r="CC23" s="119">
        <f>CC25+CC26+CC27</f>
        <v>12128800</v>
      </c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1"/>
      <c r="CQ23" s="113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s="6" customFormat="1" ht="15">
      <c r="A24" s="37"/>
      <c r="B24" s="78" t="s">
        <v>11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9"/>
      <c r="AY24" s="110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2"/>
      <c r="BN24" s="113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5"/>
      <c r="CC24" s="113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5"/>
      <c r="CQ24" s="113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</row>
    <row r="25" spans="1:108" s="6" customFormat="1" ht="15">
      <c r="A25" s="37"/>
      <c r="B25" s="78" t="s">
        <v>37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9"/>
      <c r="AY25" s="110">
        <v>211</v>
      </c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2"/>
      <c r="BN25" s="113">
        <f>CC25+0</f>
        <v>9315000</v>
      </c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5"/>
      <c r="CC25" s="113">
        <f>9415000-100000</f>
        <v>9315000</v>
      </c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5"/>
      <c r="CQ25" s="113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s="6" customFormat="1" ht="15">
      <c r="A26" s="37"/>
      <c r="B26" s="78" t="s">
        <v>38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110">
        <v>212</v>
      </c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2"/>
      <c r="BN26" s="113">
        <f>CC26+0</f>
        <v>0</v>
      </c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5"/>
      <c r="CC26" s="113">
        <v>0</v>
      </c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5"/>
      <c r="CQ26" s="113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</row>
    <row r="27" spans="1:108" s="6" customFormat="1" ht="15">
      <c r="A27" s="37"/>
      <c r="B27" s="78" t="s">
        <v>98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9"/>
      <c r="AY27" s="110">
        <v>213</v>
      </c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2"/>
      <c r="BN27" s="113">
        <f>CC27+0</f>
        <v>2813800</v>
      </c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5"/>
      <c r="CC27" s="113">
        <f>2844000-30200</f>
        <v>2813800</v>
      </c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5"/>
      <c r="CQ27" s="113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s="6" customFormat="1" ht="15" customHeight="1">
      <c r="A28" s="37"/>
      <c r="B28" s="78" t="s">
        <v>39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9"/>
      <c r="AY28" s="110">
        <v>220</v>
      </c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2"/>
      <c r="BN28" s="116">
        <f>BN30+BN32+BN33+BN34+BN35</f>
        <v>2024088</v>
      </c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8"/>
      <c r="CC28" s="122">
        <f>CC30+CC31+CC32+CC33+CC34+CC35</f>
        <v>2024088</v>
      </c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4"/>
      <c r="CQ28" s="113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s="6" customFormat="1" ht="15">
      <c r="A29" s="37"/>
      <c r="B29" s="78" t="s">
        <v>11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9"/>
      <c r="AY29" s="110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2"/>
      <c r="BN29" s="113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  <c r="CC29" s="113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5"/>
      <c r="CQ29" s="113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s="6" customFormat="1" ht="15" customHeight="1">
      <c r="A30" s="37"/>
      <c r="B30" s="78" t="s">
        <v>117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9"/>
      <c r="AY30" s="110">
        <v>221</v>
      </c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2"/>
      <c r="BN30" s="113">
        <f>CC30+0</f>
        <v>27000</v>
      </c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5"/>
      <c r="CC30" s="113">
        <v>27000</v>
      </c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5"/>
      <c r="CQ30" s="113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1:108" s="6" customFormat="1" ht="15" customHeight="1">
      <c r="A31" s="37"/>
      <c r="B31" s="78" t="s">
        <v>118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9"/>
      <c r="AY31" s="110">
        <v>222</v>
      </c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2"/>
      <c r="BN31" s="113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13">
        <v>0</v>
      </c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5"/>
      <c r="CQ31" s="113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</row>
    <row r="32" spans="1:108" s="6" customFormat="1" ht="15" customHeight="1">
      <c r="A32" s="37"/>
      <c r="B32" s="78" t="s">
        <v>119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110">
        <v>223</v>
      </c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113">
        <f>CC32+0</f>
        <v>1416000</v>
      </c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13">
        <v>1416000</v>
      </c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5"/>
      <c r="CQ32" s="113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</row>
    <row r="33" spans="1:108" s="6" customFormat="1" ht="15" customHeight="1">
      <c r="A33" s="37"/>
      <c r="B33" s="78" t="s">
        <v>120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9"/>
      <c r="AY33" s="110">
        <v>224</v>
      </c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  <c r="BN33" s="113">
        <f>CC33+0</f>
        <v>0</v>
      </c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5"/>
      <c r="CC33" s="113">
        <v>0</v>
      </c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5"/>
      <c r="CQ33" s="113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</row>
    <row r="34" spans="1:108" s="6" customFormat="1" ht="15">
      <c r="A34" s="37"/>
      <c r="B34" s="78" t="s">
        <v>121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9"/>
      <c r="AY34" s="110">
        <v>225</v>
      </c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  <c r="BN34" s="113">
        <f>CC34+0</f>
        <v>326500</v>
      </c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5"/>
      <c r="CC34" s="113">
        <v>326500</v>
      </c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5"/>
      <c r="CQ34" s="113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1:108" s="6" customFormat="1" ht="15" customHeight="1">
      <c r="A35" s="37"/>
      <c r="B35" s="78" t="s">
        <v>122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110">
        <v>226</v>
      </c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2"/>
      <c r="BN35" s="113">
        <f>CC35+0</f>
        <v>254588</v>
      </c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  <c r="CC35" s="113">
        <v>254588</v>
      </c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5"/>
      <c r="CQ35" s="113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</row>
    <row r="36" spans="1:108" s="6" customFormat="1" ht="30" customHeight="1">
      <c r="A36" s="37"/>
      <c r="B36" s="78" t="s">
        <v>40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9"/>
      <c r="AY36" s="110">
        <v>240</v>
      </c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13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5"/>
      <c r="CC36" s="113">
        <f>CC38+0</f>
        <v>0</v>
      </c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5"/>
      <c r="CQ36" s="113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</row>
    <row r="37" spans="1:108" s="6" customFormat="1" ht="14.25" customHeight="1">
      <c r="A37" s="37"/>
      <c r="B37" s="78" t="s">
        <v>11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9"/>
      <c r="AY37" s="110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2"/>
      <c r="BN37" s="113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5"/>
      <c r="CC37" s="113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5"/>
      <c r="CQ37" s="113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</row>
    <row r="38" spans="1:108" s="6" customFormat="1" ht="30" customHeight="1">
      <c r="A38" s="37"/>
      <c r="B38" s="78" t="s">
        <v>59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9"/>
      <c r="AY38" s="110">
        <v>241</v>
      </c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2"/>
      <c r="BN38" s="113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5"/>
      <c r="CC38" s="113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5"/>
      <c r="CQ38" s="113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/>
    </row>
    <row r="39" spans="1:108" s="6" customFormat="1" ht="15">
      <c r="A39" s="37"/>
      <c r="B39" s="78" t="s">
        <v>57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110">
        <v>260</v>
      </c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2"/>
      <c r="BN39" s="113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5"/>
      <c r="CC39" s="113">
        <f>CC41+CC42</f>
        <v>0</v>
      </c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5"/>
      <c r="CQ39" s="113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5"/>
    </row>
    <row r="40" spans="1:108" s="6" customFormat="1" ht="14.25" customHeight="1">
      <c r="A40" s="37"/>
      <c r="B40" s="78" t="s">
        <v>11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9"/>
      <c r="AY40" s="110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2"/>
      <c r="BN40" s="113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5"/>
      <c r="CC40" s="113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5"/>
      <c r="CQ40" s="113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</row>
    <row r="41" spans="1:108" s="6" customFormat="1" ht="15" customHeight="1">
      <c r="A41" s="37"/>
      <c r="B41" s="78" t="s">
        <v>123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9"/>
      <c r="AY41" s="110">
        <v>262</v>
      </c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2"/>
      <c r="BN41" s="113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5"/>
      <c r="CC41" s="113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5"/>
      <c r="CQ41" s="113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</row>
    <row r="42" spans="1:108" s="6" customFormat="1" ht="45" customHeight="1">
      <c r="A42" s="37"/>
      <c r="B42" s="78" t="s">
        <v>124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9"/>
      <c r="AY42" s="110">
        <v>263</v>
      </c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2"/>
      <c r="BN42" s="113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5"/>
      <c r="CC42" s="113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5"/>
      <c r="CQ42" s="113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</row>
    <row r="43" spans="1:108" s="6" customFormat="1" ht="15">
      <c r="A43" s="37"/>
      <c r="B43" s="78" t="s">
        <v>58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9"/>
      <c r="AY43" s="110">
        <v>290</v>
      </c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2"/>
      <c r="BN43" s="116">
        <f>CC43+0</f>
        <v>38200</v>
      </c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8"/>
      <c r="CC43" s="116">
        <v>38200</v>
      </c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8"/>
      <c r="CQ43" s="113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</row>
    <row r="44" spans="1:108" s="6" customFormat="1" ht="15" customHeight="1">
      <c r="A44" s="37"/>
      <c r="B44" s="78" t="s">
        <v>31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9"/>
      <c r="AY44" s="110">
        <v>300</v>
      </c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2"/>
      <c r="BN44" s="116">
        <f>BN46+BN49</f>
        <v>521321.38</v>
      </c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8"/>
      <c r="CC44" s="116">
        <f>CC46+CC47+CC48+CC49</f>
        <v>521321.38</v>
      </c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8"/>
      <c r="CQ44" s="113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</row>
    <row r="45" spans="1:108" s="6" customFormat="1" ht="14.25" customHeight="1">
      <c r="A45" s="37"/>
      <c r="B45" s="78" t="s">
        <v>11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9"/>
      <c r="AY45" s="110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2"/>
      <c r="BN45" s="113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5"/>
      <c r="CC45" s="113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5"/>
      <c r="CQ45" s="113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</row>
    <row r="46" spans="1:108" s="6" customFormat="1" ht="15">
      <c r="A46" s="37"/>
      <c r="B46" s="78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9"/>
      <c r="AY46" s="110">
        <v>310</v>
      </c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2"/>
      <c r="BN46" s="113">
        <f>CC46+0</f>
        <v>222000</v>
      </c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5"/>
      <c r="CC46" s="113">
        <f>2000+220000</f>
        <v>222000</v>
      </c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5"/>
      <c r="CQ46" s="113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s="6" customFormat="1" ht="30" customHeight="1">
      <c r="A47" s="37"/>
      <c r="B47" s="78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9"/>
      <c r="AY47" s="110">
        <v>320</v>
      </c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2"/>
      <c r="BN47" s="113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5"/>
      <c r="CC47" s="113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5"/>
      <c r="CQ47" s="113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</row>
    <row r="48" spans="1:108" s="6" customFormat="1" ht="30" customHeight="1">
      <c r="A48" s="37"/>
      <c r="B48" s="78" t="s">
        <v>129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9"/>
      <c r="AY48" s="110">
        <v>330</v>
      </c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2"/>
      <c r="BN48" s="113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5"/>
      <c r="CC48" s="113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5"/>
      <c r="CQ48" s="113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</row>
    <row r="49" spans="1:108" s="6" customFormat="1" ht="30.75" customHeight="1">
      <c r="A49" s="37"/>
      <c r="B49" s="78" t="s">
        <v>130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9"/>
      <c r="AY49" s="110">
        <v>340</v>
      </c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2"/>
      <c r="BN49" s="113">
        <f>CC49+0</f>
        <v>299321.38</v>
      </c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5"/>
      <c r="CC49" s="113">
        <f>7030+284291.38-2000+10000</f>
        <v>299321.38</v>
      </c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5"/>
      <c r="CQ49" s="113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</row>
    <row r="50" spans="1:108" s="6" customFormat="1" ht="15">
      <c r="A50" s="37"/>
      <c r="B50" s="78" t="s">
        <v>100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110">
        <v>500</v>
      </c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2"/>
      <c r="BN50" s="113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5"/>
      <c r="CC50" s="113">
        <f>CC52+CC53</f>
        <v>0</v>
      </c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5"/>
      <c r="CQ50" s="113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5"/>
    </row>
    <row r="51" spans="1:108" s="6" customFormat="1" ht="14.25" customHeight="1">
      <c r="A51" s="37"/>
      <c r="B51" s="78" t="s">
        <v>11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9"/>
      <c r="AY51" s="110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2"/>
      <c r="BN51" s="113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5"/>
      <c r="CC51" s="113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5"/>
      <c r="CQ51" s="113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5"/>
    </row>
    <row r="52" spans="1:108" s="6" customFormat="1" ht="30" customHeight="1">
      <c r="A52" s="37"/>
      <c r="B52" s="78" t="s">
        <v>125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110">
        <v>520</v>
      </c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2"/>
      <c r="BN52" s="113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5"/>
      <c r="CC52" s="113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5"/>
      <c r="CQ52" s="113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5"/>
    </row>
    <row r="53" spans="1:108" s="6" customFormat="1" ht="30" customHeight="1">
      <c r="A53" s="37"/>
      <c r="B53" s="78" t="s">
        <v>126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9"/>
      <c r="AY53" s="110">
        <v>530</v>
      </c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2"/>
      <c r="BN53" s="113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5"/>
      <c r="CC53" s="113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5"/>
      <c r="CQ53" s="113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5"/>
    </row>
    <row r="54" spans="1:108" s="6" customFormat="1" ht="15" customHeight="1">
      <c r="A54" s="37"/>
      <c r="B54" s="160" t="s">
        <v>32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1"/>
      <c r="AY54" s="110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2"/>
      <c r="BN54" s="113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5"/>
      <c r="CC54" s="113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5"/>
      <c r="CQ54" s="113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5"/>
    </row>
    <row r="55" spans="1:108" s="6" customFormat="1" ht="15">
      <c r="A55" s="37"/>
      <c r="B55" s="78" t="s">
        <v>33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9"/>
      <c r="AY55" s="110" t="s">
        <v>30</v>
      </c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  <c r="BN55" s="113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5"/>
      <c r="CC55" s="113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5"/>
      <c r="CQ55" s="113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ht="22.5" customHeight="1"/>
    <row r="57" spans="1:61" ht="14.25" customHeight="1">
      <c r="A57" s="6" t="s">
        <v>151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132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 t="s">
        <v>106</v>
      </c>
      <c r="B59" s="6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CA59" s="150" t="s">
        <v>6</v>
      </c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</row>
    <row r="60" spans="1:108" s="2" customFormat="1" ht="12">
      <c r="A60" s="40"/>
      <c r="B60" s="40"/>
      <c r="BE60" s="157" t="s">
        <v>22</v>
      </c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CA60" s="157" t="s">
        <v>23</v>
      </c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</row>
    <row r="61" spans="1:108" s="2" customFormat="1" ht="12" customHeight="1">
      <c r="A61" s="40"/>
      <c r="B61" s="40"/>
      <c r="BE61" s="157" t="s">
        <v>22</v>
      </c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CA61" s="157" t="s">
        <v>23</v>
      </c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</row>
    <row r="62" spans="1:108" ht="14.25" customHeight="1">
      <c r="A62" s="6" t="s">
        <v>152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ht="14.25" customHeight="1">
      <c r="A63" s="6" t="s">
        <v>153</v>
      </c>
      <c r="B63" s="6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CA63" s="150" t="s">
        <v>158</v>
      </c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</row>
    <row r="64" spans="1:108" ht="16.5" customHeight="1">
      <c r="A64" s="6"/>
      <c r="B64" s="6"/>
      <c r="BE64" s="157" t="s">
        <v>22</v>
      </c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2"/>
      <c r="BZ64" s="2"/>
      <c r="CA64" s="157" t="s">
        <v>23</v>
      </c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</row>
    <row r="65" spans="1:108" s="45" customFormat="1" ht="13.5" customHeight="1">
      <c r="A65" s="44" t="s">
        <v>95</v>
      </c>
      <c r="B65" s="44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CA65" s="158" t="s">
        <v>158</v>
      </c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</row>
    <row r="66" spans="1:108" s="2" customFormat="1" ht="13.5" customHeight="1">
      <c r="A66" s="40"/>
      <c r="B66" s="40"/>
      <c r="BE66" s="157" t="s">
        <v>22</v>
      </c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CA66" s="157" t="s">
        <v>23</v>
      </c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</row>
    <row r="67" spans="1:35" s="45" customFormat="1" ht="12" customHeight="1">
      <c r="A67" s="44" t="s">
        <v>96</v>
      </c>
      <c r="B67" s="44"/>
      <c r="G67" s="159" t="s">
        <v>4</v>
      </c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</row>
    <row r="68" s="45" customFormat="1" ht="25.5" customHeight="1"/>
    <row r="69" spans="2:36" s="45" customFormat="1" ht="12" customHeight="1">
      <c r="B69" s="46" t="s">
        <v>12</v>
      </c>
      <c r="C69" s="154" t="s">
        <v>164</v>
      </c>
      <c r="D69" s="154"/>
      <c r="E69" s="154"/>
      <c r="F69" s="154"/>
      <c r="G69" s="45" t="s">
        <v>12</v>
      </c>
      <c r="J69" s="154" t="s">
        <v>165</v>
      </c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5">
        <v>20</v>
      </c>
      <c r="AC69" s="155"/>
      <c r="AD69" s="155"/>
      <c r="AE69" s="155"/>
      <c r="AF69" s="156" t="s">
        <v>5</v>
      </c>
      <c r="AG69" s="156"/>
      <c r="AH69" s="156"/>
      <c r="AI69" s="156"/>
      <c r="AJ69" s="45" t="s">
        <v>13</v>
      </c>
    </row>
    <row r="70" s="45" customFormat="1" ht="3" customHeight="1"/>
  </sheetData>
  <sheetProtection/>
  <mergeCells count="276">
    <mergeCell ref="A2:DD2"/>
    <mergeCell ref="A4:AX5"/>
    <mergeCell ref="AY4:BM5"/>
    <mergeCell ref="BN4:CB5"/>
    <mergeCell ref="CC4:DD4"/>
    <mergeCell ref="CC5:CP5"/>
    <mergeCell ref="CQ5:DD5"/>
    <mergeCell ref="B6:AX6"/>
    <mergeCell ref="AY6:BM6"/>
    <mergeCell ref="BN6:CB6"/>
    <mergeCell ref="CC6:CP6"/>
    <mergeCell ref="CQ6:DD6"/>
    <mergeCell ref="B7:AX7"/>
    <mergeCell ref="AY7:BM7"/>
    <mergeCell ref="BN7:CB7"/>
    <mergeCell ref="CC7:CP7"/>
    <mergeCell ref="CQ7:DD7"/>
    <mergeCell ref="B8:AX8"/>
    <mergeCell ref="AY8:BM8"/>
    <mergeCell ref="BN8:CB8"/>
    <mergeCell ref="CC8:CP8"/>
    <mergeCell ref="CQ8:DD8"/>
    <mergeCell ref="B9:AX9"/>
    <mergeCell ref="AY9:BM9"/>
    <mergeCell ref="BN9:CB9"/>
    <mergeCell ref="CC9:CP9"/>
    <mergeCell ref="CQ9:DD9"/>
    <mergeCell ref="B10:AX10"/>
    <mergeCell ref="AY10:BM10"/>
    <mergeCell ref="BN10:CB10"/>
    <mergeCell ref="CC10:CP10"/>
    <mergeCell ref="CQ10:DD10"/>
    <mergeCell ref="B11:AX11"/>
    <mergeCell ref="AY11:BM11"/>
    <mergeCell ref="BN11:CB11"/>
    <mergeCell ref="CC11:CP11"/>
    <mergeCell ref="CQ11:DD11"/>
    <mergeCell ref="B12:AX12"/>
    <mergeCell ref="AY12:BM12"/>
    <mergeCell ref="BN12:CB12"/>
    <mergeCell ref="CC12:CP12"/>
    <mergeCell ref="CQ12:DD12"/>
    <mergeCell ref="B13:AX13"/>
    <mergeCell ref="AY13:BM13"/>
    <mergeCell ref="BN13:CB13"/>
    <mergeCell ref="CC13:CP13"/>
    <mergeCell ref="CQ13:DD13"/>
    <mergeCell ref="B14:AX14"/>
    <mergeCell ref="AY14:BM14"/>
    <mergeCell ref="BN14:CB14"/>
    <mergeCell ref="CC14:CP14"/>
    <mergeCell ref="CQ14:DD14"/>
    <mergeCell ref="B15:AX15"/>
    <mergeCell ref="AY15:BM15"/>
    <mergeCell ref="BN15:CB15"/>
    <mergeCell ref="CC15:CP15"/>
    <mergeCell ref="CQ15:DD15"/>
    <mergeCell ref="B16:AX16"/>
    <mergeCell ref="AY16:BM16"/>
    <mergeCell ref="BN16:CB16"/>
    <mergeCell ref="CC16:CP16"/>
    <mergeCell ref="CQ16:DD16"/>
    <mergeCell ref="B17:AX17"/>
    <mergeCell ref="AY17:BM17"/>
    <mergeCell ref="BN17:CB17"/>
    <mergeCell ref="CC17:CP17"/>
    <mergeCell ref="CQ17:DD17"/>
    <mergeCell ref="B18:AX18"/>
    <mergeCell ref="AY18:BM18"/>
    <mergeCell ref="BN18:CB18"/>
    <mergeCell ref="CC18:CP18"/>
    <mergeCell ref="CQ18:DD18"/>
    <mergeCell ref="B19:AX19"/>
    <mergeCell ref="AY19:BM19"/>
    <mergeCell ref="BN19:CB19"/>
    <mergeCell ref="CC19:CP19"/>
    <mergeCell ref="CQ19:DD19"/>
    <mergeCell ref="B20:AX20"/>
    <mergeCell ref="AY20:BM20"/>
    <mergeCell ref="BN20:CB20"/>
    <mergeCell ref="CC20:CP20"/>
    <mergeCell ref="CQ20:DD20"/>
    <mergeCell ref="B21:AX21"/>
    <mergeCell ref="AY21:BM21"/>
    <mergeCell ref="BN21:CB21"/>
    <mergeCell ref="CC21:CP21"/>
    <mergeCell ref="CQ21:DD21"/>
    <mergeCell ref="B22:AX22"/>
    <mergeCell ref="AY22:BM22"/>
    <mergeCell ref="BN22:CB22"/>
    <mergeCell ref="CC22:CP22"/>
    <mergeCell ref="CQ22:DD22"/>
    <mergeCell ref="B23:AX23"/>
    <mergeCell ref="AY23:BM23"/>
    <mergeCell ref="BN23:CB23"/>
    <mergeCell ref="CC23:CP23"/>
    <mergeCell ref="CQ23:DD23"/>
    <mergeCell ref="B24:AX24"/>
    <mergeCell ref="AY24:BM24"/>
    <mergeCell ref="BN24:CB24"/>
    <mergeCell ref="CC24:CP24"/>
    <mergeCell ref="CQ24:DD24"/>
    <mergeCell ref="B25:AX25"/>
    <mergeCell ref="AY25:BM25"/>
    <mergeCell ref="BN25:CB25"/>
    <mergeCell ref="CC25:CP25"/>
    <mergeCell ref="CQ25:DD25"/>
    <mergeCell ref="B26:AX26"/>
    <mergeCell ref="AY26:BM26"/>
    <mergeCell ref="BN26:CB26"/>
    <mergeCell ref="CC26:CP26"/>
    <mergeCell ref="CQ26:DD26"/>
    <mergeCell ref="B27:AX27"/>
    <mergeCell ref="AY27:BM27"/>
    <mergeCell ref="BN27:CB27"/>
    <mergeCell ref="CC27:CP27"/>
    <mergeCell ref="CQ27:DD27"/>
    <mergeCell ref="B28:AX28"/>
    <mergeCell ref="AY28:BM28"/>
    <mergeCell ref="BN28:CB28"/>
    <mergeCell ref="CC28:CP28"/>
    <mergeCell ref="CQ28:DD28"/>
    <mergeCell ref="B29:AX29"/>
    <mergeCell ref="AY29:BM29"/>
    <mergeCell ref="BN29:CB29"/>
    <mergeCell ref="CC29:CP29"/>
    <mergeCell ref="CQ29:DD29"/>
    <mergeCell ref="B30:AX30"/>
    <mergeCell ref="AY30:BM30"/>
    <mergeCell ref="BN30:CB30"/>
    <mergeCell ref="CC30:CP30"/>
    <mergeCell ref="CQ30:DD30"/>
    <mergeCell ref="B31:AX31"/>
    <mergeCell ref="AY31:BM31"/>
    <mergeCell ref="BN31:CB31"/>
    <mergeCell ref="CC31:CP31"/>
    <mergeCell ref="CQ31:DD31"/>
    <mergeCell ref="B32:AX32"/>
    <mergeCell ref="AY32:BM32"/>
    <mergeCell ref="BN32:CB32"/>
    <mergeCell ref="CC32:CP32"/>
    <mergeCell ref="CQ32:DD32"/>
    <mergeCell ref="B33:AX33"/>
    <mergeCell ref="AY33:BM33"/>
    <mergeCell ref="BN33:CB33"/>
    <mergeCell ref="CC33:CP33"/>
    <mergeCell ref="CQ33:DD33"/>
    <mergeCell ref="B34:AX34"/>
    <mergeCell ref="AY34:BM34"/>
    <mergeCell ref="BN34:CB34"/>
    <mergeCell ref="CC34:CP34"/>
    <mergeCell ref="CQ34:DD34"/>
    <mergeCell ref="B35:AX35"/>
    <mergeCell ref="AY35:BM35"/>
    <mergeCell ref="BN35:CB35"/>
    <mergeCell ref="CC35:CP35"/>
    <mergeCell ref="CQ35:DD35"/>
    <mergeCell ref="B36:AX36"/>
    <mergeCell ref="AY36:BM36"/>
    <mergeCell ref="BN36:CB36"/>
    <mergeCell ref="CC36:CP36"/>
    <mergeCell ref="CQ36:DD36"/>
    <mergeCell ref="B37:AX37"/>
    <mergeCell ref="AY37:BM37"/>
    <mergeCell ref="BN37:CB37"/>
    <mergeCell ref="CC37:CP37"/>
    <mergeCell ref="CQ37:DD37"/>
    <mergeCell ref="B38:AX38"/>
    <mergeCell ref="AY38:BM38"/>
    <mergeCell ref="BN38:CB38"/>
    <mergeCell ref="CC38:CP38"/>
    <mergeCell ref="CQ38:DD38"/>
    <mergeCell ref="B39:AX39"/>
    <mergeCell ref="AY39:BM39"/>
    <mergeCell ref="BN39:CB39"/>
    <mergeCell ref="CC39:CP39"/>
    <mergeCell ref="CQ39:DD39"/>
    <mergeCell ref="B40:AX40"/>
    <mergeCell ref="AY40:BM40"/>
    <mergeCell ref="BN40:CB40"/>
    <mergeCell ref="CC40:CP40"/>
    <mergeCell ref="CQ40:DD40"/>
    <mergeCell ref="B41:AX41"/>
    <mergeCell ref="AY41:BM41"/>
    <mergeCell ref="BN41:CB41"/>
    <mergeCell ref="CC41:CP41"/>
    <mergeCell ref="CQ41:DD41"/>
    <mergeCell ref="B42:AX42"/>
    <mergeCell ref="AY42:BM42"/>
    <mergeCell ref="BN42:CB42"/>
    <mergeCell ref="CC42:CP42"/>
    <mergeCell ref="CQ42:DD42"/>
    <mergeCell ref="B43:AX43"/>
    <mergeCell ref="AY43:BM43"/>
    <mergeCell ref="BN43:CB43"/>
    <mergeCell ref="CC43:CP43"/>
    <mergeCell ref="CQ43:DD43"/>
    <mergeCell ref="B44:AX44"/>
    <mergeCell ref="AY44:BM44"/>
    <mergeCell ref="BN44:CB44"/>
    <mergeCell ref="CC44:CP44"/>
    <mergeCell ref="CQ44:DD44"/>
    <mergeCell ref="B45:AX45"/>
    <mergeCell ref="AY45:BM45"/>
    <mergeCell ref="BN45:CB45"/>
    <mergeCell ref="CC45:CP45"/>
    <mergeCell ref="CQ45:DD45"/>
    <mergeCell ref="B46:AX46"/>
    <mergeCell ref="AY46:BM46"/>
    <mergeCell ref="BN46:CB46"/>
    <mergeCell ref="CC46:CP46"/>
    <mergeCell ref="CQ46:DD46"/>
    <mergeCell ref="B47:AX47"/>
    <mergeCell ref="AY47:BM47"/>
    <mergeCell ref="BN47:CB47"/>
    <mergeCell ref="CC47:CP47"/>
    <mergeCell ref="CQ47:DD47"/>
    <mergeCell ref="B48:AX48"/>
    <mergeCell ref="AY48:BM48"/>
    <mergeCell ref="BN48:CB48"/>
    <mergeCell ref="CC48:CP48"/>
    <mergeCell ref="CQ48:DD48"/>
    <mergeCell ref="B49:AX49"/>
    <mergeCell ref="AY49:BM49"/>
    <mergeCell ref="BN49:CB49"/>
    <mergeCell ref="CC49:CP49"/>
    <mergeCell ref="CQ49:DD49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51:DD51"/>
    <mergeCell ref="B52:AX52"/>
    <mergeCell ref="AY52:BM52"/>
    <mergeCell ref="BN52:CB52"/>
    <mergeCell ref="CC52:CP52"/>
    <mergeCell ref="CQ52:DD52"/>
    <mergeCell ref="B53:AX53"/>
    <mergeCell ref="AY53:BM53"/>
    <mergeCell ref="BN53:CB53"/>
    <mergeCell ref="CC53:CP53"/>
    <mergeCell ref="CQ53:DD53"/>
    <mergeCell ref="B54:AX54"/>
    <mergeCell ref="AY54:BM54"/>
    <mergeCell ref="BN54:CB54"/>
    <mergeCell ref="CC54:CP54"/>
    <mergeCell ref="CQ54:DD54"/>
    <mergeCell ref="B55:AX55"/>
    <mergeCell ref="AY55:BM55"/>
    <mergeCell ref="BN55:CB55"/>
    <mergeCell ref="CC55:CP55"/>
    <mergeCell ref="CQ55:DD55"/>
    <mergeCell ref="BE59:BX59"/>
    <mergeCell ref="CA59:DD59"/>
    <mergeCell ref="BE60:BX60"/>
    <mergeCell ref="CA60:DD60"/>
    <mergeCell ref="BE61:BX61"/>
    <mergeCell ref="CA61:DD61"/>
    <mergeCell ref="BE63:BX63"/>
    <mergeCell ref="CA63:DD63"/>
    <mergeCell ref="BE64:BX64"/>
    <mergeCell ref="CA64:DD64"/>
    <mergeCell ref="BE65:BX65"/>
    <mergeCell ref="CA65:DD65"/>
    <mergeCell ref="BE66:BX66"/>
    <mergeCell ref="CA66:DD66"/>
    <mergeCell ref="G67:AI67"/>
    <mergeCell ref="C69:F69"/>
    <mergeCell ref="J69:AA69"/>
    <mergeCell ref="AB69:AE69"/>
    <mergeCell ref="AF69:AI6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D69"/>
  <sheetViews>
    <sheetView tabSelected="1" view="pageBreakPreview" zoomScaleSheetLayoutView="100" zoomScalePageLayoutView="0" workbookViewId="0" topLeftCell="A4">
      <selection activeCell="AY18" sqref="AY18:BM1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106" t="s">
        <v>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33" t="s">
        <v>10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5"/>
      <c r="AY4" s="133" t="s">
        <v>99</v>
      </c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5"/>
      <c r="BN4" s="133" t="s">
        <v>88</v>
      </c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5"/>
      <c r="CC4" s="125" t="s">
        <v>89</v>
      </c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7"/>
    </row>
    <row r="5" spans="1:108" s="45" customFormat="1" ht="92.2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8"/>
      <c r="AY5" s="136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8"/>
      <c r="BN5" s="136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8"/>
      <c r="CC5" s="126" t="s">
        <v>149</v>
      </c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/>
      <c r="CQ5" s="126" t="s">
        <v>133</v>
      </c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7"/>
    </row>
    <row r="6" spans="1:108" ht="30" customHeight="1">
      <c r="A6" s="37"/>
      <c r="B6" s="78" t="s">
        <v>55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110" t="s">
        <v>30</v>
      </c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2"/>
      <c r="BN6" s="116">
        <f>CC6+0</f>
        <v>18453.38</v>
      </c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8"/>
      <c r="CC6" s="116">
        <v>18453.38</v>
      </c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8"/>
      <c r="CQ6" s="113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s="6" customFormat="1" ht="15">
      <c r="A7" s="37"/>
      <c r="B7" s="96" t="s">
        <v>114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7"/>
      <c r="AY7" s="142" t="s">
        <v>30</v>
      </c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4"/>
      <c r="BN7" s="122">
        <f>BN9+BN11+BN16</f>
        <v>14887368</v>
      </c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8"/>
      <c r="CC7" s="119">
        <f>CC9+CC11+CC18</f>
        <v>14890201.6</v>
      </c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2"/>
      <c r="CQ7" s="116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</row>
    <row r="8" spans="1:108" s="6" customFormat="1" ht="15">
      <c r="A8" s="37"/>
      <c r="B8" s="78" t="s">
        <v>16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9"/>
      <c r="AY8" s="110" t="s">
        <v>30</v>
      </c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2"/>
      <c r="BN8" s="113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5"/>
      <c r="CC8" s="113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5"/>
      <c r="CQ8" s="113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5"/>
    </row>
    <row r="9" spans="1:108" s="6" customFormat="1" ht="30" customHeight="1">
      <c r="A9" s="37"/>
      <c r="B9" s="78" t="s">
        <v>150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9"/>
      <c r="AY9" s="110" t="s">
        <v>30</v>
      </c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2"/>
      <c r="BN9" s="122">
        <f>CC9+0</f>
        <v>14783880</v>
      </c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8"/>
      <c r="CC9" s="119">
        <f>14720668-130200+193412</f>
        <v>14783880</v>
      </c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1"/>
      <c r="CQ9" s="113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s="6" customFormat="1" ht="15">
      <c r="A10" s="37"/>
      <c r="B10" s="78" t="s">
        <v>105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9"/>
      <c r="AY10" s="110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2"/>
      <c r="BN10" s="113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5"/>
      <c r="CC10" s="113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  <c r="CQ10" s="113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08" s="6" customFormat="1" ht="74.25" customHeight="1">
      <c r="A11" s="38"/>
      <c r="B11" s="98" t="s">
        <v>159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147" t="s">
        <v>30</v>
      </c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9"/>
      <c r="BN11" s="139">
        <v>33488</v>
      </c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1"/>
      <c r="CC11" s="139">
        <f>CC13+CC14</f>
        <v>36321.6</v>
      </c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1"/>
      <c r="CQ11" s="151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3"/>
    </row>
    <row r="12" spans="1:108" s="6" customFormat="1" ht="15">
      <c r="A12" s="37"/>
      <c r="B12" s="78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9"/>
      <c r="AY12" s="110" t="s">
        <v>30</v>
      </c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2"/>
      <c r="BN12" s="113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5"/>
      <c r="CC12" s="113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5"/>
      <c r="CQ12" s="113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</row>
    <row r="13" spans="1:108" s="6" customFormat="1" ht="25.5" customHeight="1">
      <c r="A13" s="37"/>
      <c r="B13" s="145" t="s">
        <v>161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6"/>
      <c r="AY13" s="110" t="s">
        <v>30</v>
      </c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2"/>
      <c r="BN13" s="122">
        <f>CC13+0</f>
        <v>36321.6</v>
      </c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8"/>
      <c r="CC13" s="113">
        <f>2833.6+33488</f>
        <v>36321.6</v>
      </c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5"/>
      <c r="CQ13" s="113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</row>
    <row r="14" spans="1:108" s="6" customFormat="1" ht="15" customHeight="1">
      <c r="A14" s="3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9"/>
      <c r="AY14" s="110" t="s">
        <v>30</v>
      </c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2"/>
      <c r="BN14" s="113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  <c r="CC14" s="113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5"/>
      <c r="CQ14" s="113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s="6" customFormat="1" ht="15">
      <c r="A15" s="3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9"/>
      <c r="AY15" s="110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2"/>
      <c r="BN15" s="113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5"/>
      <c r="CC15" s="113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5"/>
      <c r="CQ15" s="113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s="6" customFormat="1" ht="30" customHeight="1">
      <c r="A16" s="37"/>
      <c r="B16" s="78" t="s">
        <v>115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9"/>
      <c r="AY16" s="110" t="s">
        <v>30</v>
      </c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2"/>
      <c r="BN16" s="116">
        <f>BN18+0</f>
        <v>70000</v>
      </c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8"/>
      <c r="CC16" s="116">
        <f>CC18+0</f>
        <v>70000</v>
      </c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8"/>
      <c r="CQ16" s="113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6" customFormat="1" ht="15" customHeight="1">
      <c r="A17" s="37"/>
      <c r="B17" s="78" t="s">
        <v>16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9"/>
      <c r="AY17" s="110" t="s">
        <v>30</v>
      </c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2"/>
      <c r="BN17" s="113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5"/>
      <c r="CC17" s="113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5"/>
      <c r="CQ17" s="113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s="6" customFormat="1" ht="31.5" customHeight="1">
      <c r="A18" s="37"/>
      <c r="B18" s="78" t="s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110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2"/>
      <c r="BN18" s="113">
        <f>CC18+0</f>
        <v>70000</v>
      </c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5"/>
      <c r="CC18" s="113">
        <f>10000+60000</f>
        <v>70000</v>
      </c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5"/>
      <c r="CQ18" s="113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s="6" customFormat="1" ht="15">
      <c r="A19" s="37"/>
      <c r="B19" s="78" t="s">
        <v>90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9"/>
      <c r="AY19" s="110" t="s">
        <v>30</v>
      </c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2"/>
      <c r="BN19" s="113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  <c r="CC19" s="113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5"/>
      <c r="CQ19" s="113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s="6" customFormat="1" ht="30" customHeight="1">
      <c r="A20" s="37"/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9"/>
      <c r="AY20" s="110" t="s">
        <v>30</v>
      </c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2"/>
      <c r="BN20" s="113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5"/>
      <c r="CC20" s="113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5"/>
      <c r="CQ20" s="113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s="39" customFormat="1" ht="15" customHeight="1">
      <c r="A21" s="18"/>
      <c r="B21" s="96" t="s">
        <v>116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7"/>
      <c r="AY21" s="142">
        <v>900</v>
      </c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4"/>
      <c r="BN21" s="122">
        <f>BN23+BN28+BN43+BN44</f>
        <v>14908654.98</v>
      </c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8"/>
      <c r="CC21" s="119">
        <f>CC23+CC28+CC43+CC44</f>
        <v>14908654.98</v>
      </c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1"/>
      <c r="CQ21" s="116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8"/>
    </row>
    <row r="22" spans="1:108" s="6" customFormat="1" ht="15">
      <c r="A22" s="37"/>
      <c r="B22" s="78" t="s">
        <v>16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9"/>
      <c r="AY22" s="110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N22" s="113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  <c r="CC22" s="128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30"/>
      <c r="CQ22" s="113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s="6" customFormat="1" ht="30" customHeight="1">
      <c r="A23" s="37"/>
      <c r="B23" s="78" t="s">
        <v>36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110">
        <v>210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N23" s="122">
        <f>CC23+0</f>
        <v>12304800</v>
      </c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4"/>
      <c r="CC23" s="119">
        <f>CC25+CC26+CC27</f>
        <v>12304800</v>
      </c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1"/>
      <c r="CQ23" s="113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s="6" customFormat="1" ht="15">
      <c r="A24" s="37"/>
      <c r="B24" s="78" t="s">
        <v>11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9"/>
      <c r="AY24" s="110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2"/>
      <c r="BN24" s="113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5"/>
      <c r="CC24" s="113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5"/>
      <c r="CQ24" s="113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</row>
    <row r="25" spans="1:108" s="6" customFormat="1" ht="15">
      <c r="A25" s="37"/>
      <c r="B25" s="78" t="s">
        <v>37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9"/>
      <c r="AY25" s="110">
        <v>211</v>
      </c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2"/>
      <c r="BN25" s="113">
        <f>CC25+0</f>
        <v>9450180</v>
      </c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5"/>
      <c r="CC25" s="113">
        <f>9415000-100000+135180</f>
        <v>9450180</v>
      </c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5"/>
      <c r="CQ25" s="113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s="6" customFormat="1" ht="15">
      <c r="A26" s="37"/>
      <c r="B26" s="78" t="s">
        <v>38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110">
        <v>212</v>
      </c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2"/>
      <c r="BN26" s="113">
        <f>CC26+0</f>
        <v>0</v>
      </c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5"/>
      <c r="CC26" s="113">
        <v>0</v>
      </c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5"/>
      <c r="CQ26" s="113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</row>
    <row r="27" spans="1:108" s="6" customFormat="1" ht="15">
      <c r="A27" s="37"/>
      <c r="B27" s="78" t="s">
        <v>98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9"/>
      <c r="AY27" s="110">
        <v>213</v>
      </c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2"/>
      <c r="BN27" s="113">
        <f>CC27+0</f>
        <v>2854620</v>
      </c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5"/>
      <c r="CC27" s="113">
        <f>2844000-30200+40820</f>
        <v>2854620</v>
      </c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5"/>
      <c r="CQ27" s="113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s="6" customFormat="1" ht="15" customHeight="1">
      <c r="A28" s="37"/>
      <c r="B28" s="78" t="s">
        <v>39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9"/>
      <c r="AY28" s="110">
        <v>220</v>
      </c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2"/>
      <c r="BN28" s="122">
        <f>BN30+BN32+BN33+BN34+BN35</f>
        <v>2044333.6</v>
      </c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4"/>
      <c r="CC28" s="122">
        <f>CC30+CC31+CC32+CC33+CC34+CC35</f>
        <v>2044333.6</v>
      </c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4"/>
      <c r="CQ28" s="113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s="6" customFormat="1" ht="15">
      <c r="A29" s="37"/>
      <c r="B29" s="78" t="s">
        <v>11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9"/>
      <c r="AY29" s="110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2"/>
      <c r="BN29" s="113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  <c r="CC29" s="113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5"/>
      <c r="CQ29" s="113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s="6" customFormat="1" ht="15" customHeight="1">
      <c r="A30" s="37"/>
      <c r="B30" s="78" t="s">
        <v>117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9"/>
      <c r="AY30" s="110">
        <v>221</v>
      </c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2"/>
      <c r="BN30" s="113">
        <f>CC30+0</f>
        <v>27000</v>
      </c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5"/>
      <c r="CC30" s="113">
        <v>27000</v>
      </c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5"/>
      <c r="CQ30" s="113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1:108" s="6" customFormat="1" ht="15" customHeight="1">
      <c r="A31" s="37"/>
      <c r="B31" s="78" t="s">
        <v>118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9"/>
      <c r="AY31" s="110">
        <v>222</v>
      </c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2"/>
      <c r="BN31" s="113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13">
        <v>0</v>
      </c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5"/>
      <c r="CQ31" s="113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</row>
    <row r="32" spans="1:108" s="6" customFormat="1" ht="15" customHeight="1">
      <c r="A32" s="37"/>
      <c r="B32" s="78" t="s">
        <v>119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110">
        <v>223</v>
      </c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113">
        <f>CC32+0</f>
        <v>1416000</v>
      </c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13">
        <v>1416000</v>
      </c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5"/>
      <c r="CQ32" s="113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</row>
    <row r="33" spans="1:108" s="6" customFormat="1" ht="15" customHeight="1">
      <c r="A33" s="37"/>
      <c r="B33" s="78" t="s">
        <v>120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9"/>
      <c r="AY33" s="110">
        <v>224</v>
      </c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  <c r="BN33" s="113">
        <f>CC33+0</f>
        <v>0</v>
      </c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5"/>
      <c r="CC33" s="113">
        <v>0</v>
      </c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5"/>
      <c r="CQ33" s="113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</row>
    <row r="34" spans="1:108" s="6" customFormat="1" ht="15">
      <c r="A34" s="37"/>
      <c r="B34" s="78" t="s">
        <v>121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9"/>
      <c r="AY34" s="110">
        <v>225</v>
      </c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  <c r="BN34" s="113">
        <f>CC34+0</f>
        <v>326500</v>
      </c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5"/>
      <c r="CC34" s="113">
        <v>326500</v>
      </c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5"/>
      <c r="CQ34" s="113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1:108" s="6" customFormat="1" ht="15" customHeight="1">
      <c r="A35" s="37"/>
      <c r="B35" s="78" t="s">
        <v>122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110">
        <v>226</v>
      </c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2"/>
      <c r="BN35" s="162">
        <f>CC35+0</f>
        <v>274833.6</v>
      </c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4"/>
      <c r="CC35" s="162">
        <f>2833.6+254588+17412</f>
        <v>274833.6</v>
      </c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4"/>
      <c r="CQ35" s="113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</row>
    <row r="36" spans="1:108" s="6" customFormat="1" ht="30" customHeight="1">
      <c r="A36" s="37"/>
      <c r="B36" s="78" t="s">
        <v>40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9"/>
      <c r="AY36" s="110">
        <v>240</v>
      </c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13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5"/>
      <c r="CC36" s="113">
        <f>CC38+0</f>
        <v>0</v>
      </c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5"/>
      <c r="CQ36" s="113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</row>
    <row r="37" spans="1:108" s="6" customFormat="1" ht="14.25" customHeight="1">
      <c r="A37" s="37"/>
      <c r="B37" s="78" t="s">
        <v>11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9"/>
      <c r="AY37" s="110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2"/>
      <c r="BN37" s="113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5"/>
      <c r="CC37" s="113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5"/>
      <c r="CQ37" s="113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</row>
    <row r="38" spans="1:108" s="6" customFormat="1" ht="30" customHeight="1">
      <c r="A38" s="37"/>
      <c r="B38" s="78" t="s">
        <v>59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9"/>
      <c r="AY38" s="110">
        <v>241</v>
      </c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2"/>
      <c r="BN38" s="113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5"/>
      <c r="CC38" s="113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5"/>
      <c r="CQ38" s="113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/>
    </row>
    <row r="39" spans="1:108" s="6" customFormat="1" ht="15">
      <c r="A39" s="37"/>
      <c r="B39" s="78" t="s">
        <v>57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110">
        <v>260</v>
      </c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2"/>
      <c r="BN39" s="113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5"/>
      <c r="CC39" s="113">
        <f>CC41+CC42</f>
        <v>0</v>
      </c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5"/>
      <c r="CQ39" s="113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5"/>
    </row>
    <row r="40" spans="1:108" s="6" customFormat="1" ht="14.25" customHeight="1">
      <c r="A40" s="37"/>
      <c r="B40" s="78" t="s">
        <v>11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9"/>
      <c r="AY40" s="110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2"/>
      <c r="BN40" s="113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5"/>
      <c r="CC40" s="113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5"/>
      <c r="CQ40" s="113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</row>
    <row r="41" spans="1:108" s="6" customFormat="1" ht="15" customHeight="1">
      <c r="A41" s="37"/>
      <c r="B41" s="78" t="s">
        <v>123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9"/>
      <c r="AY41" s="110">
        <v>262</v>
      </c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2"/>
      <c r="BN41" s="113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5"/>
      <c r="CC41" s="113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5"/>
      <c r="CQ41" s="113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</row>
    <row r="42" spans="1:108" s="6" customFormat="1" ht="45" customHeight="1">
      <c r="A42" s="37"/>
      <c r="B42" s="78" t="s">
        <v>124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9"/>
      <c r="AY42" s="110">
        <v>263</v>
      </c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2"/>
      <c r="BN42" s="113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5"/>
      <c r="CC42" s="113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5"/>
      <c r="CQ42" s="113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</row>
    <row r="43" spans="1:108" s="6" customFormat="1" ht="15">
      <c r="A43" s="37"/>
      <c r="B43" s="78" t="s">
        <v>58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9"/>
      <c r="AY43" s="110">
        <v>290</v>
      </c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2"/>
      <c r="BN43" s="116">
        <f>CC43+0</f>
        <v>38200</v>
      </c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8"/>
      <c r="CC43" s="116">
        <v>38200</v>
      </c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8"/>
      <c r="CQ43" s="113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</row>
    <row r="44" spans="1:108" s="6" customFormat="1" ht="15" customHeight="1">
      <c r="A44" s="37"/>
      <c r="B44" s="78" t="s">
        <v>31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9"/>
      <c r="AY44" s="110">
        <v>300</v>
      </c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2"/>
      <c r="BN44" s="116">
        <f>BN46+BN49</f>
        <v>521321.38</v>
      </c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8"/>
      <c r="CC44" s="116">
        <f>CC46+CC47+CC48+CC49</f>
        <v>521321.38</v>
      </c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8"/>
      <c r="CQ44" s="113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</row>
    <row r="45" spans="1:108" s="6" customFormat="1" ht="14.25" customHeight="1">
      <c r="A45" s="37"/>
      <c r="B45" s="78" t="s">
        <v>11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9"/>
      <c r="AY45" s="110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2"/>
      <c r="BN45" s="113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5"/>
      <c r="CC45" s="113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5"/>
      <c r="CQ45" s="113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</row>
    <row r="46" spans="1:108" s="6" customFormat="1" ht="15">
      <c r="A46" s="37"/>
      <c r="B46" s="78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9"/>
      <c r="AY46" s="110">
        <v>310</v>
      </c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2"/>
      <c r="BN46" s="113">
        <f>CC46+0</f>
        <v>226384</v>
      </c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5"/>
      <c r="CC46" s="113">
        <f>2000+220000+4384</f>
        <v>226384</v>
      </c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5"/>
      <c r="CQ46" s="113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s="6" customFormat="1" ht="30" customHeight="1">
      <c r="A47" s="37"/>
      <c r="B47" s="78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9"/>
      <c r="AY47" s="110">
        <v>320</v>
      </c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2"/>
      <c r="BN47" s="113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5"/>
      <c r="CC47" s="113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5"/>
      <c r="CQ47" s="113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</row>
    <row r="48" spans="1:108" s="6" customFormat="1" ht="30" customHeight="1">
      <c r="A48" s="37"/>
      <c r="B48" s="78" t="s">
        <v>129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9"/>
      <c r="AY48" s="110">
        <v>330</v>
      </c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2"/>
      <c r="BN48" s="113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5"/>
      <c r="CC48" s="113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5"/>
      <c r="CQ48" s="113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</row>
    <row r="49" spans="1:108" s="6" customFormat="1" ht="30.75" customHeight="1">
      <c r="A49" s="37"/>
      <c r="B49" s="78" t="s">
        <v>130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9"/>
      <c r="AY49" s="110">
        <v>340</v>
      </c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2"/>
      <c r="BN49" s="113">
        <f>CC49+0</f>
        <v>294937.38</v>
      </c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5"/>
      <c r="CC49" s="113">
        <f>7030+284291.38-2000+10000-4384</f>
        <v>294937.38</v>
      </c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5"/>
      <c r="CQ49" s="113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</row>
    <row r="50" spans="1:108" s="6" customFormat="1" ht="15">
      <c r="A50" s="37"/>
      <c r="B50" s="78" t="s">
        <v>100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110">
        <v>500</v>
      </c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2"/>
      <c r="BN50" s="113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5"/>
      <c r="CC50" s="113">
        <f>CC52+CC53</f>
        <v>0</v>
      </c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5"/>
      <c r="CQ50" s="113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5"/>
    </row>
    <row r="51" spans="1:108" s="6" customFormat="1" ht="14.25" customHeight="1">
      <c r="A51" s="37"/>
      <c r="B51" s="78" t="s">
        <v>11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9"/>
      <c r="AY51" s="110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2"/>
      <c r="BN51" s="113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5"/>
      <c r="CC51" s="113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5"/>
      <c r="CQ51" s="113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5"/>
    </row>
    <row r="52" spans="1:108" s="6" customFormat="1" ht="30" customHeight="1">
      <c r="A52" s="37"/>
      <c r="B52" s="78" t="s">
        <v>125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110">
        <v>520</v>
      </c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2"/>
      <c r="BN52" s="113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5"/>
      <c r="CC52" s="113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5"/>
      <c r="CQ52" s="113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5"/>
    </row>
    <row r="53" spans="1:108" s="6" customFormat="1" ht="30" customHeight="1">
      <c r="A53" s="37"/>
      <c r="B53" s="78" t="s">
        <v>126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9"/>
      <c r="AY53" s="110">
        <v>530</v>
      </c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2"/>
      <c r="BN53" s="113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5"/>
      <c r="CC53" s="113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5"/>
      <c r="CQ53" s="113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5"/>
    </row>
    <row r="54" spans="1:108" s="6" customFormat="1" ht="15" customHeight="1">
      <c r="A54" s="37"/>
      <c r="B54" s="160" t="s">
        <v>32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1"/>
      <c r="AY54" s="110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2"/>
      <c r="BN54" s="113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5"/>
      <c r="CC54" s="113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5"/>
      <c r="CQ54" s="113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5"/>
    </row>
    <row r="55" spans="1:108" s="6" customFormat="1" ht="15">
      <c r="A55" s="37"/>
      <c r="B55" s="78" t="s">
        <v>33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9"/>
      <c r="AY55" s="110" t="s">
        <v>30</v>
      </c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  <c r="BN55" s="113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5"/>
      <c r="CC55" s="113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5"/>
      <c r="CQ55" s="113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ht="22.5" customHeight="1"/>
    <row r="57" spans="1:61" ht="14.25" customHeight="1">
      <c r="A57" s="6" t="s">
        <v>169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132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 t="s">
        <v>106</v>
      </c>
      <c r="B59" s="6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CA59" s="150" t="s">
        <v>170</v>
      </c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</row>
    <row r="60" spans="1:108" s="2" customFormat="1" ht="12">
      <c r="A60" s="40"/>
      <c r="B60" s="40"/>
      <c r="BE60" s="157" t="s">
        <v>22</v>
      </c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CA60" s="157" t="s">
        <v>23</v>
      </c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</row>
    <row r="61" spans="1:108" s="2" customFormat="1" ht="12" customHeight="1">
      <c r="A61" s="40"/>
      <c r="B61" s="40"/>
      <c r="BE61" s="157" t="s">
        <v>22</v>
      </c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CA61" s="157" t="s">
        <v>23</v>
      </c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</row>
    <row r="62" spans="1:108" ht="14.25" customHeight="1">
      <c r="A62" s="6" t="s">
        <v>152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ht="14.25" customHeight="1">
      <c r="A63" s="6" t="s">
        <v>153</v>
      </c>
      <c r="B63" s="6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CA63" s="150" t="s">
        <v>158</v>
      </c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</row>
    <row r="64" spans="1:108" ht="16.5" customHeight="1">
      <c r="A64" s="6"/>
      <c r="B64" s="6"/>
      <c r="BE64" s="157" t="s">
        <v>22</v>
      </c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2"/>
      <c r="BZ64" s="2"/>
      <c r="CA64" s="157" t="s">
        <v>23</v>
      </c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</row>
    <row r="65" spans="1:108" s="45" customFormat="1" ht="13.5" customHeight="1">
      <c r="A65" s="44" t="s">
        <v>95</v>
      </c>
      <c r="B65" s="44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CA65" s="158" t="s">
        <v>158</v>
      </c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</row>
    <row r="66" spans="1:108" s="2" customFormat="1" ht="13.5" customHeight="1">
      <c r="A66" s="40"/>
      <c r="B66" s="40"/>
      <c r="BE66" s="157" t="s">
        <v>22</v>
      </c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CA66" s="157" t="s">
        <v>23</v>
      </c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</row>
    <row r="67" spans="1:35" s="45" customFormat="1" ht="12" customHeight="1">
      <c r="A67" s="44" t="s">
        <v>96</v>
      </c>
      <c r="B67" s="44"/>
      <c r="G67" s="159" t="s">
        <v>4</v>
      </c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</row>
    <row r="68" s="45" customFormat="1" ht="25.5" customHeight="1"/>
    <row r="69" spans="2:36" s="45" customFormat="1" ht="12" customHeight="1">
      <c r="B69" s="46" t="s">
        <v>12</v>
      </c>
      <c r="C69" s="154" t="s">
        <v>166</v>
      </c>
      <c r="D69" s="154"/>
      <c r="E69" s="154"/>
      <c r="F69" s="154"/>
      <c r="G69" s="45" t="s">
        <v>12</v>
      </c>
      <c r="J69" s="154" t="s">
        <v>167</v>
      </c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5">
        <v>20</v>
      </c>
      <c r="AC69" s="155"/>
      <c r="AD69" s="155"/>
      <c r="AE69" s="155"/>
      <c r="AF69" s="156" t="s">
        <v>5</v>
      </c>
      <c r="AG69" s="156"/>
      <c r="AH69" s="156"/>
      <c r="AI69" s="156"/>
      <c r="AJ69" s="45" t="s">
        <v>13</v>
      </c>
    </row>
    <row r="70" s="45" customFormat="1" ht="3" customHeight="1"/>
  </sheetData>
  <sheetProtection/>
  <mergeCells count="276">
    <mergeCell ref="A2:DD2"/>
    <mergeCell ref="A4:AX5"/>
    <mergeCell ref="AY4:BM5"/>
    <mergeCell ref="BN4:CB5"/>
    <mergeCell ref="CC4:DD4"/>
    <mergeCell ref="CC5:CP5"/>
    <mergeCell ref="CQ5:DD5"/>
    <mergeCell ref="B6:AX6"/>
    <mergeCell ref="AY6:BM6"/>
    <mergeCell ref="BN6:CB6"/>
    <mergeCell ref="CC6:CP6"/>
    <mergeCell ref="CQ6:DD6"/>
    <mergeCell ref="B7:AX7"/>
    <mergeCell ref="AY7:BM7"/>
    <mergeCell ref="BN7:CB7"/>
    <mergeCell ref="CC7:CP7"/>
    <mergeCell ref="CQ7:DD7"/>
    <mergeCell ref="B8:AX8"/>
    <mergeCell ref="AY8:BM8"/>
    <mergeCell ref="BN8:CB8"/>
    <mergeCell ref="CC8:CP8"/>
    <mergeCell ref="CQ8:DD8"/>
    <mergeCell ref="B9:AX9"/>
    <mergeCell ref="AY9:BM9"/>
    <mergeCell ref="BN9:CB9"/>
    <mergeCell ref="CC9:CP9"/>
    <mergeCell ref="CQ9:DD9"/>
    <mergeCell ref="B10:AX10"/>
    <mergeCell ref="AY10:BM10"/>
    <mergeCell ref="BN10:CB10"/>
    <mergeCell ref="CC10:CP10"/>
    <mergeCell ref="CQ10:DD10"/>
    <mergeCell ref="B11:AX11"/>
    <mergeCell ref="AY11:BM11"/>
    <mergeCell ref="BN11:CB11"/>
    <mergeCell ref="CC11:CP11"/>
    <mergeCell ref="CQ11:DD11"/>
    <mergeCell ref="B12:AX12"/>
    <mergeCell ref="AY12:BM12"/>
    <mergeCell ref="BN12:CB12"/>
    <mergeCell ref="CC12:CP12"/>
    <mergeCell ref="CQ12:DD12"/>
    <mergeCell ref="B13:AX13"/>
    <mergeCell ref="AY13:BM13"/>
    <mergeCell ref="BN13:CB13"/>
    <mergeCell ref="CC13:CP13"/>
    <mergeCell ref="CQ13:DD13"/>
    <mergeCell ref="B14:AX14"/>
    <mergeCell ref="AY14:BM14"/>
    <mergeCell ref="BN14:CB14"/>
    <mergeCell ref="CC14:CP14"/>
    <mergeCell ref="CQ14:DD14"/>
    <mergeCell ref="B15:AX15"/>
    <mergeCell ref="AY15:BM15"/>
    <mergeCell ref="BN15:CB15"/>
    <mergeCell ref="CC15:CP15"/>
    <mergeCell ref="CQ15:DD15"/>
    <mergeCell ref="B16:AX16"/>
    <mergeCell ref="AY16:BM16"/>
    <mergeCell ref="BN16:CB16"/>
    <mergeCell ref="CC16:CP16"/>
    <mergeCell ref="CQ16:DD16"/>
    <mergeCell ref="B17:AX17"/>
    <mergeCell ref="AY17:BM17"/>
    <mergeCell ref="BN17:CB17"/>
    <mergeCell ref="CC17:CP17"/>
    <mergeCell ref="CQ17:DD17"/>
    <mergeCell ref="B18:AX18"/>
    <mergeCell ref="AY18:BM18"/>
    <mergeCell ref="BN18:CB18"/>
    <mergeCell ref="CC18:CP18"/>
    <mergeCell ref="CQ18:DD18"/>
    <mergeCell ref="B19:AX19"/>
    <mergeCell ref="AY19:BM19"/>
    <mergeCell ref="BN19:CB19"/>
    <mergeCell ref="CC19:CP19"/>
    <mergeCell ref="CQ19:DD19"/>
    <mergeCell ref="B20:AX20"/>
    <mergeCell ref="AY20:BM20"/>
    <mergeCell ref="BN20:CB20"/>
    <mergeCell ref="CC20:CP20"/>
    <mergeCell ref="CQ20:DD20"/>
    <mergeCell ref="B21:AX21"/>
    <mergeCell ref="AY21:BM21"/>
    <mergeCell ref="BN21:CB21"/>
    <mergeCell ref="CC21:CP21"/>
    <mergeCell ref="CQ21:DD21"/>
    <mergeCell ref="B22:AX22"/>
    <mergeCell ref="AY22:BM22"/>
    <mergeCell ref="BN22:CB22"/>
    <mergeCell ref="CC22:CP22"/>
    <mergeCell ref="CQ22:DD22"/>
    <mergeCell ref="B23:AX23"/>
    <mergeCell ref="AY23:BM23"/>
    <mergeCell ref="BN23:CB23"/>
    <mergeCell ref="CC23:CP23"/>
    <mergeCell ref="CQ23:DD23"/>
    <mergeCell ref="B24:AX24"/>
    <mergeCell ref="AY24:BM24"/>
    <mergeCell ref="BN24:CB24"/>
    <mergeCell ref="CC24:CP24"/>
    <mergeCell ref="CQ24:DD24"/>
    <mergeCell ref="B25:AX25"/>
    <mergeCell ref="AY25:BM25"/>
    <mergeCell ref="BN25:CB25"/>
    <mergeCell ref="CC25:CP25"/>
    <mergeCell ref="CQ25:DD25"/>
    <mergeCell ref="B26:AX26"/>
    <mergeCell ref="AY26:BM26"/>
    <mergeCell ref="BN26:CB26"/>
    <mergeCell ref="CC26:CP26"/>
    <mergeCell ref="CQ26:DD26"/>
    <mergeCell ref="B27:AX27"/>
    <mergeCell ref="AY27:BM27"/>
    <mergeCell ref="BN27:CB27"/>
    <mergeCell ref="CC27:CP27"/>
    <mergeCell ref="CQ27:DD27"/>
    <mergeCell ref="B28:AX28"/>
    <mergeCell ref="AY28:BM28"/>
    <mergeCell ref="BN28:CB28"/>
    <mergeCell ref="CC28:CP28"/>
    <mergeCell ref="CQ28:DD28"/>
    <mergeCell ref="B29:AX29"/>
    <mergeCell ref="AY29:BM29"/>
    <mergeCell ref="BN29:CB29"/>
    <mergeCell ref="CC29:CP29"/>
    <mergeCell ref="CQ29:DD29"/>
    <mergeCell ref="B30:AX30"/>
    <mergeCell ref="AY30:BM30"/>
    <mergeCell ref="BN30:CB30"/>
    <mergeCell ref="CC30:CP30"/>
    <mergeCell ref="CQ30:DD30"/>
    <mergeCell ref="B31:AX31"/>
    <mergeCell ref="AY31:BM31"/>
    <mergeCell ref="BN31:CB31"/>
    <mergeCell ref="CC31:CP31"/>
    <mergeCell ref="CQ31:DD31"/>
    <mergeCell ref="B32:AX32"/>
    <mergeCell ref="AY32:BM32"/>
    <mergeCell ref="BN32:CB32"/>
    <mergeCell ref="CC32:CP32"/>
    <mergeCell ref="CQ32:DD32"/>
    <mergeCell ref="B33:AX33"/>
    <mergeCell ref="AY33:BM33"/>
    <mergeCell ref="BN33:CB33"/>
    <mergeCell ref="CC33:CP33"/>
    <mergeCell ref="CQ33:DD33"/>
    <mergeCell ref="B34:AX34"/>
    <mergeCell ref="AY34:BM34"/>
    <mergeCell ref="BN34:CB34"/>
    <mergeCell ref="CC34:CP34"/>
    <mergeCell ref="CQ34:DD34"/>
    <mergeCell ref="B35:AX35"/>
    <mergeCell ref="AY35:BM35"/>
    <mergeCell ref="BN35:CB35"/>
    <mergeCell ref="CC35:CP35"/>
    <mergeCell ref="CQ35:DD35"/>
    <mergeCell ref="B36:AX36"/>
    <mergeCell ref="AY36:BM36"/>
    <mergeCell ref="BN36:CB36"/>
    <mergeCell ref="CC36:CP36"/>
    <mergeCell ref="CQ36:DD36"/>
    <mergeCell ref="B37:AX37"/>
    <mergeCell ref="AY37:BM37"/>
    <mergeCell ref="BN37:CB37"/>
    <mergeCell ref="CC37:CP37"/>
    <mergeCell ref="CQ37:DD37"/>
    <mergeCell ref="B38:AX38"/>
    <mergeCell ref="AY38:BM38"/>
    <mergeCell ref="BN38:CB38"/>
    <mergeCell ref="CC38:CP38"/>
    <mergeCell ref="CQ38:DD38"/>
    <mergeCell ref="B39:AX39"/>
    <mergeCell ref="AY39:BM39"/>
    <mergeCell ref="BN39:CB39"/>
    <mergeCell ref="CC39:CP39"/>
    <mergeCell ref="CQ39:DD39"/>
    <mergeCell ref="B40:AX40"/>
    <mergeCell ref="AY40:BM40"/>
    <mergeCell ref="BN40:CB40"/>
    <mergeCell ref="CC40:CP40"/>
    <mergeCell ref="CQ40:DD40"/>
    <mergeCell ref="B41:AX41"/>
    <mergeCell ref="AY41:BM41"/>
    <mergeCell ref="BN41:CB41"/>
    <mergeCell ref="CC41:CP41"/>
    <mergeCell ref="CQ41:DD41"/>
    <mergeCell ref="B42:AX42"/>
    <mergeCell ref="AY42:BM42"/>
    <mergeCell ref="BN42:CB42"/>
    <mergeCell ref="CC42:CP42"/>
    <mergeCell ref="CQ42:DD42"/>
    <mergeCell ref="B43:AX43"/>
    <mergeCell ref="AY43:BM43"/>
    <mergeCell ref="BN43:CB43"/>
    <mergeCell ref="CC43:CP43"/>
    <mergeCell ref="CQ43:DD43"/>
    <mergeCell ref="B44:AX44"/>
    <mergeCell ref="AY44:BM44"/>
    <mergeCell ref="BN44:CB44"/>
    <mergeCell ref="CC44:CP44"/>
    <mergeCell ref="CQ44:DD44"/>
    <mergeCell ref="B45:AX45"/>
    <mergeCell ref="AY45:BM45"/>
    <mergeCell ref="BN45:CB45"/>
    <mergeCell ref="CC45:CP45"/>
    <mergeCell ref="CQ45:DD45"/>
    <mergeCell ref="B46:AX46"/>
    <mergeCell ref="AY46:BM46"/>
    <mergeCell ref="BN46:CB46"/>
    <mergeCell ref="CC46:CP46"/>
    <mergeCell ref="CQ46:DD46"/>
    <mergeCell ref="B47:AX47"/>
    <mergeCell ref="AY47:BM47"/>
    <mergeCell ref="BN47:CB47"/>
    <mergeCell ref="CC47:CP47"/>
    <mergeCell ref="CQ47:DD47"/>
    <mergeCell ref="B48:AX48"/>
    <mergeCell ref="AY48:BM48"/>
    <mergeCell ref="BN48:CB48"/>
    <mergeCell ref="CC48:CP48"/>
    <mergeCell ref="CQ48:DD48"/>
    <mergeCell ref="B49:AX49"/>
    <mergeCell ref="AY49:BM49"/>
    <mergeCell ref="BN49:CB49"/>
    <mergeCell ref="CC49:CP49"/>
    <mergeCell ref="CQ49:DD49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51:DD51"/>
    <mergeCell ref="B52:AX52"/>
    <mergeCell ref="AY52:BM52"/>
    <mergeCell ref="BN52:CB52"/>
    <mergeCell ref="CC52:CP52"/>
    <mergeCell ref="CQ52:DD52"/>
    <mergeCell ref="B53:AX53"/>
    <mergeCell ref="AY53:BM53"/>
    <mergeCell ref="BN53:CB53"/>
    <mergeCell ref="CC53:CP53"/>
    <mergeCell ref="CQ53:DD53"/>
    <mergeCell ref="B54:AX54"/>
    <mergeCell ref="AY54:BM54"/>
    <mergeCell ref="BN54:CB54"/>
    <mergeCell ref="CC54:CP54"/>
    <mergeCell ref="CQ54:DD54"/>
    <mergeCell ref="B55:AX55"/>
    <mergeCell ref="AY55:BM55"/>
    <mergeCell ref="BN55:CB55"/>
    <mergeCell ref="CC55:CP55"/>
    <mergeCell ref="CQ55:DD55"/>
    <mergeCell ref="BE59:BX59"/>
    <mergeCell ref="CA59:DD59"/>
    <mergeCell ref="BE60:BX60"/>
    <mergeCell ref="CA60:DD60"/>
    <mergeCell ref="BE61:BX61"/>
    <mergeCell ref="CA61:DD61"/>
    <mergeCell ref="BE63:BX63"/>
    <mergeCell ref="CA63:DD63"/>
    <mergeCell ref="BE64:BX64"/>
    <mergeCell ref="CA64:DD64"/>
    <mergeCell ref="BE65:BX65"/>
    <mergeCell ref="CA65:DD65"/>
    <mergeCell ref="BE66:BX66"/>
    <mergeCell ref="CA66:DD66"/>
    <mergeCell ref="G67:AI67"/>
    <mergeCell ref="C69:F69"/>
    <mergeCell ref="J69:AA69"/>
    <mergeCell ref="AB69:AE69"/>
    <mergeCell ref="AF69:AI6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2014-09-23T08:53:40Z</cp:lastPrinted>
  <dcterms:created xsi:type="dcterms:W3CDTF">2010-11-26T07:12:57Z</dcterms:created>
  <dcterms:modified xsi:type="dcterms:W3CDTF">2014-09-23T08:54:55Z</dcterms:modified>
  <cp:category/>
  <cp:version/>
  <cp:contentType/>
  <cp:contentStatus/>
</cp:coreProperties>
</file>